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INH\2023\BC chuyen doi so 9 thang\"/>
    </mc:Choice>
  </mc:AlternateContent>
  <bookViews>
    <workbookView xWindow="390" yWindow="45" windowWidth="16260" windowHeight="5325" activeTab="1"/>
  </bookViews>
  <sheets>
    <sheet name="HS truc tuyen" sheetId="1" r:id="rId1"/>
    <sheet name="Thanh toan TT" sheetId="2" r:id="rId2"/>
    <sheet name="HSTT Xa phuong" sheetId="3" r:id="rId3"/>
    <sheet name="Thanh toan TT Xa phuong" sheetId="4" r:id="rId4"/>
    <sheet name="BCCI" sheetId="5" r:id="rId5"/>
  </sheets>
  <definedNames>
    <definedName name="_xlnm._FilterDatabase" localSheetId="4" hidden="1">BCCI!$A$5:$F$5</definedName>
    <definedName name="_xlnm._FilterDatabase" localSheetId="0" hidden="1">'HS truc tuyen'!$A$4:$G$4</definedName>
    <definedName name="_xlnm._FilterDatabase" localSheetId="2" hidden="1">'HSTT Xa phuong'!$A$5:$E$5</definedName>
    <definedName name="_xlnm._FilterDatabase" localSheetId="1" hidden="1">'Thanh toan TT'!$A$4:$I$68</definedName>
    <definedName name="_xlnm._FilterDatabase" localSheetId="3" hidden="1">'Thanh toan TT Xa phuong'!$A$5:$H$5</definedName>
  </definedNames>
  <calcPr calcId="162913"/>
</workbook>
</file>

<file path=xl/calcChain.xml><?xml version="1.0" encoding="utf-8"?>
<calcChain xmlns="http://schemas.openxmlformats.org/spreadsheetml/2006/main">
  <c r="H6" i="2" l="1"/>
  <c r="G6" i="2"/>
  <c r="H33" i="2"/>
  <c r="G33" i="2"/>
  <c r="C27" i="5" l="1"/>
  <c r="D27" i="5"/>
  <c r="E27" i="5"/>
  <c r="F27" i="5"/>
  <c r="B27" i="5"/>
  <c r="G9" i="5"/>
  <c r="G6" i="5"/>
  <c r="G10" i="5"/>
  <c r="G8" i="5"/>
  <c r="G11" i="5"/>
  <c r="G12" i="5"/>
  <c r="G13" i="5"/>
  <c r="G14" i="5"/>
  <c r="G15" i="5"/>
  <c r="G16" i="5"/>
  <c r="G17" i="5"/>
  <c r="G18" i="5"/>
  <c r="G19" i="5"/>
  <c r="G20" i="5"/>
  <c r="G21" i="5"/>
  <c r="G22" i="5"/>
  <c r="G23" i="5"/>
  <c r="G24" i="5"/>
  <c r="G25" i="5"/>
  <c r="G26" i="5"/>
  <c r="G7" i="5"/>
  <c r="F68" i="2" l="1"/>
  <c r="G30" i="5" l="1"/>
  <c r="G27" i="5"/>
  <c r="G35" i="2" l="1"/>
  <c r="G53" i="1" l="1"/>
  <c r="G37" i="1"/>
  <c r="G5" i="1" l="1"/>
  <c r="H56" i="2" l="1"/>
  <c r="G56" i="2"/>
  <c r="H35" i="2"/>
  <c r="I35" i="2" s="1"/>
  <c r="H22" i="2"/>
  <c r="G32" i="1"/>
  <c r="E68" i="2" l="1"/>
  <c r="G22" i="2" l="1"/>
  <c r="G14" i="2"/>
  <c r="I6" i="2" l="1"/>
  <c r="F16" i="4"/>
  <c r="G16" i="4"/>
  <c r="H16" i="4"/>
  <c r="F30" i="4"/>
  <c r="G30" i="4"/>
  <c r="H30" i="4"/>
  <c r="F28" i="4"/>
  <c r="G28" i="4"/>
  <c r="H28" i="4"/>
  <c r="F32" i="4"/>
  <c r="G32" i="4"/>
  <c r="H32" i="4"/>
  <c r="F27" i="4"/>
  <c r="G27" i="4"/>
  <c r="H27" i="4"/>
  <c r="F29" i="4"/>
  <c r="G29" i="4"/>
  <c r="H29" i="4"/>
  <c r="F9" i="4"/>
  <c r="G9" i="4"/>
  <c r="H9" i="4"/>
  <c r="F10" i="4"/>
  <c r="G10" i="4"/>
  <c r="H10" i="4"/>
  <c r="F21" i="4"/>
  <c r="G21" i="4"/>
  <c r="H21" i="4"/>
  <c r="F25" i="4"/>
  <c r="G25" i="4"/>
  <c r="H25" i="4"/>
  <c r="F8" i="4"/>
  <c r="G8" i="4"/>
  <c r="H8" i="4"/>
  <c r="F22" i="4"/>
  <c r="G22" i="4"/>
  <c r="H22" i="4"/>
  <c r="F18" i="4"/>
  <c r="G18" i="4"/>
  <c r="H18" i="4"/>
  <c r="F6" i="4"/>
  <c r="G6" i="4"/>
  <c r="H6" i="4"/>
  <c r="F31" i="4"/>
  <c r="G31" i="4"/>
  <c r="H31" i="4"/>
  <c r="F17" i="4"/>
  <c r="G17" i="4"/>
  <c r="H17" i="4"/>
  <c r="F14" i="4"/>
  <c r="G14" i="4"/>
  <c r="H14" i="4"/>
  <c r="F13" i="4"/>
  <c r="G13" i="4"/>
  <c r="H13" i="4"/>
  <c r="F23" i="4"/>
  <c r="G23" i="4"/>
  <c r="H23" i="4"/>
  <c r="F11" i="4"/>
  <c r="G11" i="4"/>
  <c r="H11" i="4"/>
  <c r="F7" i="4"/>
  <c r="G7" i="4"/>
  <c r="H7" i="4"/>
  <c r="F26" i="4"/>
  <c r="G26" i="4"/>
  <c r="H26" i="4"/>
  <c r="F19" i="4"/>
  <c r="G19" i="4"/>
  <c r="H19" i="4"/>
  <c r="F24" i="4"/>
  <c r="G24" i="4"/>
  <c r="H24" i="4"/>
  <c r="F15" i="4"/>
  <c r="G15" i="4"/>
  <c r="H15" i="4"/>
  <c r="F12" i="4"/>
  <c r="G12" i="4"/>
  <c r="H12" i="4"/>
  <c r="F20" i="4"/>
  <c r="G20" i="4"/>
  <c r="H20" i="4"/>
  <c r="C33" i="4"/>
  <c r="D33" i="4"/>
  <c r="E33" i="4"/>
  <c r="E10" i="3"/>
  <c r="E7" i="3"/>
  <c r="E6" i="3"/>
  <c r="E8" i="3"/>
  <c r="E11" i="3"/>
  <c r="E9" i="3"/>
  <c r="E14" i="3"/>
  <c r="E16" i="3"/>
  <c r="E12" i="3"/>
  <c r="E13" i="3"/>
  <c r="E17" i="3"/>
  <c r="E15" i="3"/>
  <c r="E22" i="3"/>
  <c r="E23" i="3"/>
  <c r="E27" i="3"/>
  <c r="E25" i="3"/>
  <c r="E19" i="3"/>
  <c r="E29" i="3"/>
  <c r="E24" i="3"/>
  <c r="E20" i="3"/>
  <c r="E18" i="3"/>
  <c r="E21" i="3"/>
  <c r="E26" i="3"/>
  <c r="E28" i="3"/>
  <c r="E31" i="3"/>
  <c r="E30" i="3"/>
  <c r="E32" i="3"/>
  <c r="C33" i="3"/>
  <c r="D33" i="3"/>
  <c r="G33" i="4" l="1"/>
  <c r="F33" i="4"/>
  <c r="E33" i="3"/>
  <c r="H33" i="4"/>
  <c r="D68" i="2"/>
  <c r="G20" i="2" l="1"/>
  <c r="H20" i="2"/>
  <c r="I22" i="2" l="1"/>
  <c r="I20" i="2"/>
  <c r="H66" i="2"/>
  <c r="G66" i="2"/>
  <c r="I66" i="2" l="1"/>
  <c r="G64" i="1"/>
  <c r="I56" i="2" l="1"/>
  <c r="H14" i="2"/>
  <c r="H5" i="2"/>
  <c r="G5" i="2"/>
  <c r="I33" i="2" l="1"/>
  <c r="I5" i="2"/>
  <c r="I68" i="2" l="1"/>
  <c r="H68" i="2"/>
  <c r="G68" i="2"/>
  <c r="G59" i="1"/>
  <c r="I14" i="2" l="1"/>
  <c r="F71" i="1" l="1"/>
  <c r="G18" i="1" l="1"/>
  <c r="E71" i="1"/>
  <c r="G71" i="1" s="1"/>
</calcChain>
</file>

<file path=xl/comments1.xml><?xml version="1.0" encoding="utf-8"?>
<comments xmlns="http://schemas.openxmlformats.org/spreadsheetml/2006/main">
  <authors>
    <author>ACER</author>
  </authors>
  <commentList>
    <comment ref="F18" authorId="0" shapeId="0">
      <text>
        <r>
          <rPr>
            <sz val="10"/>
            <color indexed="81"/>
            <rFont val="Tahoma"/>
            <family val="2"/>
          </rPr>
          <t>2 hồ sơ kỳ trước chuyển sang</t>
        </r>
      </text>
    </comment>
  </commentList>
</comments>
</file>

<file path=xl/sharedStrings.xml><?xml version="1.0" encoding="utf-8"?>
<sst xmlns="http://schemas.openxmlformats.org/spreadsheetml/2006/main" count="338" uniqueCount="174">
  <si>
    <t>STT</t>
  </si>
  <si>
    <t>Thủ tục</t>
  </si>
  <si>
    <t>Lĩnh vực</t>
  </si>
  <si>
    <t>Số hồ sơ trực tuyến</t>
  </si>
  <si>
    <t>Tổng số hồ sơ</t>
  </si>
  <si>
    <t>Cấp bản sao Trích lục hộ tịch (UBND cấp huyện)</t>
  </si>
  <si>
    <t>Hộ tịch</t>
  </si>
  <si>
    <t>Cấp điều chỉnh giấy phép môi trường</t>
  </si>
  <si>
    <t>Môi Trường</t>
  </si>
  <si>
    <t>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điều chỉnh giấy phép xây dựng đối với nhà ở riêng lẻ.</t>
  </si>
  <si>
    <t>Quản lý hoạt động xây dựng</t>
  </si>
  <si>
    <t>Cấp đổi giấy phép môi trường</t>
  </si>
  <si>
    <t>Cấp Giấy chứng nhận đăng ký hộ kinh doanh - Giấy chứng nhận đăng ký thuế</t>
  </si>
  <si>
    <t>Thành lập và hoạt động hộ kinh doanh</t>
  </si>
  <si>
    <t>Cấp Giấy chứng nhận đủ điều kiện cửa hàng bán lẻ LPG chai</t>
  </si>
  <si>
    <t>Kinh doanh khí</t>
  </si>
  <si>
    <t>Cấp Giấy chứng nhận đủ điều kiện hoạt động điểm cung cấp dịch vụ trò chơi điện tử công cộng</t>
  </si>
  <si>
    <t>Phát thanh, truyền hình và thông tin điện tử</t>
  </si>
  <si>
    <t>Cấp Giấy phép bán lẻ rượu</t>
  </si>
  <si>
    <t>Lưu thông hàng hóa trong nước</t>
  </si>
  <si>
    <t>Cấp Giấy phép bán lẻ sản phẩm thuốc lá</t>
  </si>
  <si>
    <t>Cấp giấy phép môi trường (trong 15 ngày)</t>
  </si>
  <si>
    <t>Cấp giấy phép sử dụng tạm thời một phần hè phố không vào mục đích giao thông để thực hiện: tuyên truyền chủ trương, chính sách của Đảng và pháp luật của nhà nước; điểm trông, giữ xe phục vụ hoạt động văn hóa, thể thao, diễu hành, lễ hội; điểm trung chuyển vật liệu, phế thải xây dựng để phục vụ thi công công trình của hộ gia đình</t>
  </si>
  <si>
    <t>Đường bộ</t>
  </si>
  <si>
    <t>Cấp giấy phép thi công cấp nước sinh hoạt trong phạm vi đất dành cho đường bộ của hệ thống đường đô thị, đường huyện, đường xã đang khai thác</t>
  </si>
  <si>
    <t>Cấp giấy phép thi công công trình thiết yếu trong phạm vi đất dành cho đường bộ của hệ thống đường đô thị, đường huyện, đường xã đang khai thác</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</si>
  <si>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giấy phép xây dựng mới đối với công trình cấp III, cấp IV</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</si>
  <si>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giấy phép xây dựng mới đối với nhà ở riêng lẻ</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</si>
  <si>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giấy phép sửa chữa, cải tạo đối với công trình cấp III, cấp IV</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</si>
  <si>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giấy phép sửa chữa, cải tạo đối với nhà ở riêng lẻ</t>
  </si>
  <si>
    <t>Cấp lại Giấy chứng nhận đăng ký hộ kinh doanh</t>
  </si>
  <si>
    <t>Cấp lại giấy phép môi trường (trong 15 ngày làm việc)</t>
  </si>
  <si>
    <t>Cấp sửa đổi, bổ sung Cấp Giấy phép bán lẻ rượu</t>
  </si>
  <si>
    <t>Cấp sửa đổi, bổ sung Giấy phép bán lẻ sản phẩm thuốc lá</t>
  </si>
  <si>
    <t>Chấm dứt hoạt động hộ kinh doanh</t>
  </si>
  <si>
    <t>Chấp thuận xây dựng công trình thiết yếu trong phạm vi đất dành cho đường bộ của hệ thống đường đô thị, đường huyện đường xã đang khai thác</t>
  </si>
  <si>
    <t>Chuyển mục đích sử dụng đất phải được phép của cơ quan nhà nước có thẩm quyền đối với hộ gia đình, cá nhân đối với trường hợp chuyển mục đích nguyên thửa - Cấp mới Giấy chứng nhận</t>
  </si>
  <si>
    <t>Đất đai</t>
  </si>
  <si>
    <t>Chuyển mục đích sử dụng đất phải được phép của cơ quan nhà nước có thẩm quyền đối với hộ gia đình, cá nhân đối với trường hợp chuyển mục đích sử dụng đất một phần thửa đất hoặc chuyển mục đích sử dụng đất một phần thửa đất ở có vườn, ao hoặc thửa đất có nguồn gốc từ đất vườn, ao gắn liền với nhà ở - Có nhu cầu tách thửa</t>
  </si>
  <si>
    <t>Chuyển mục đích sử dụng đất phải được phép của cơ quan nhà nước có thẩm quyền đối với hộ gia đình, cá nhân đối với trường hợp chuyển mục đích sử dụng đất một phần thửa đất ở có vườn, ao hoặc thửa đất có nguồn gốc từ đất vườn, ao gắn liền với nhà ở - Xác nhận thay đổi trên Giấy chứng nhận</t>
  </si>
  <si>
    <t>Chuyển mục đích sử dụng đất phải được phép của cơ quan nhà nước có thẩm quyền đối với hộ gia đình, cá nhân đối với trường hợp chuyển mục đích sử dụng đất nguyên thửa - Xác nhận thay đổi trên Giấy chứng nhận</t>
  </si>
  <si>
    <t>Cung cấp thông tin về quy hoạch xây dựng  thuộc thẩm quyền của UBND cấp huyện</t>
  </si>
  <si>
    <t>Quy hoạch xây dựng, kiến trúc</t>
  </si>
  <si>
    <t>Đăng ký kết hôn có yếu tố nước ngoài</t>
  </si>
  <si>
    <t>Đăng ký khai sinh có yếu tố nước ngoài</t>
  </si>
  <si>
    <t>Đăng ký khai tử có yếu tố nước ngoài - Trường hợp không xác minh</t>
  </si>
  <si>
    <t>Đăng ký lại khai sinh có yếu tố nước ngoài - Trường hợp xác minh</t>
  </si>
  <si>
    <t>Đăng ký thay đổi nội dung đăng ký hộ kinh doanh - Đăng ký thuế</t>
  </si>
  <si>
    <t>Đăng ký và cấp Giấy chứng nhận quyền sử dụng đất, quyền sở hữu nhà ở và tài sản khác gắn liền với đất lần đầu trường hợp hộ gia đình, cá nhân, cộng đồng dân cư nộp tại Bộ phận một cửa UBND cấp huyện</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</si>
  <si>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 đối với trường hợp hộ gia đình, cá nhân, cộng đồng dân cư nộp tại Bộ phận một cửa UBND cấp huyện</t>
  </si>
  <si>
    <t>Đính chính Giấy chứng nhận đã cấp - Thẩm quyền giải quyết UBND cấp huyện - Trường hợp đính chính Giấy chứng nhận do UBND cấp huyện cấp, Giấy chứng nhận do UBND cấp tỉnh/ Sở Xây dựng cấp trước đây cho cá nhân, hộ gia đình, cộng đồng dân cư nộp tại Bộ phận một cửa UBND cấp huyện</t>
  </si>
  <si>
    <t>Ghi vào Sổ hộ tịch việc ly hôn, hủy việc kết hôn của công dân Việt Nam đã được giải quyết tại cơ quan có thẩm quyền của nước ngoài</t>
  </si>
  <si>
    <t>Gia hạn giấy phép thi công (Thẩm quyền giải quyết của UBND cấp huyện)</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</si>
  <si>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</si>
  <si>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Quy trình phối hợp giải quyết 03 thủ tục hành chính (Thủ tục tặng Giấy khen của Chủ tịch UBND cấp huyện về thành tích thực hiện nhiệm vụ chính trị; Thủ tục tặng danh hiệu Tập thể lao động tiên tiến; Thủ tục tặng danh hiệu Lao động tiên tiến) trên phần mềm một cửa điện tử (khen thưởng thường xuyên hàng năm, khen thưởng tổng kết năm học của ngành giáo dục)</t>
  </si>
  <si>
    <t>Thi đua - khen thưởng</t>
  </si>
  <si>
    <t>Sáp nhập, chia, tách trường mẫu giáo, trường mầm non, nhà trẻ</t>
  </si>
  <si>
    <t>Giáo dục và Đào tạo thuộc hệ thống giáo dục quốc dân</t>
  </si>
  <si>
    <t>Tặng Giấy khen của Chủ tịch UBND cấp huyện về thành tích thi đua theo đợt, chuyên đề</t>
  </si>
  <si>
    <t>Tặng Giấy khen của Chủ tịch UBND cấp huyện về thành tích thực hiện nhiệm vụ chính trị</t>
  </si>
  <si>
    <t>Thay đổi, cải chính hộ tịch, xác định lại dân tộc  - Trường hợp không xác minh</t>
  </si>
  <si>
    <t>Thay đổi, cải chính hộ tịch, xác định lại dân tộc - Trường hợp xác minh</t>
  </si>
  <si>
    <t>Thu hồi Giấy chứng nhận đã cấp không đúng quy định của pháp luật đất đai do người sử dụng đất, chủ sở hữu tài sản gắn liền với đất phát hiện - Trường hợp Giấy chứng nhận do UBND cấp huyện cấp cho hộ gia đình, cá nhân, cộng đồng dân cư</t>
  </si>
  <si>
    <t>Tỷ lệ</t>
  </si>
  <si>
    <t>THỐNG KÊ THANH TOÁN TRỰC TUYẾN UBND THÀNH PHỐ</t>
  </si>
  <si>
    <t>Cơ quan chủ trì</t>
  </si>
  <si>
    <t>Phòng Kinh tế</t>
  </si>
  <si>
    <t>Tỷ lệ thanh toán trên cổng tỉnh</t>
  </si>
  <si>
    <t>Phòng Tài chính - Kế hoạch</t>
  </si>
  <si>
    <t>Cấp Giấy chứng nhận quyền sử dụng đất, quyền sở hữu nhà ở và tài sản khác gắn liền với đất cho người đã đăng ký quyền sử dụng đất lần đầu đối với trường hợp hộ gia đình, cá nhân, cộng đồng dân cư nộp tại Bộ phận một cửa UBND cấp huyện</t>
  </si>
  <si>
    <t>Ghi vào Sổ hộ tịch việc kết hôn của công dân Việt Nam đã được giải quyết tại cơ quan có thẩm quyền của nước ngoài</t>
  </si>
  <si>
    <t>Xét tặng danh hiệu Khu dân cư văn hóa hàng năm</t>
  </si>
  <si>
    <t>Văn hóa cơ sở</t>
  </si>
  <si>
    <t>Phòng Tài Nguyên và Môi trường</t>
  </si>
  <si>
    <t>Phòng Quản lý đô thị</t>
  </si>
  <si>
    <t>Phòng Giáo dục và Đào tạo</t>
  </si>
  <si>
    <t>Phòng Tư pháp</t>
  </si>
  <si>
    <t>Phòng Nội vụ</t>
  </si>
  <si>
    <t>Phòng Văn hóa và Thông tin</t>
  </si>
  <si>
    <t>THỐNG KÊ HỒ SƠ TRỰC TUYẾN CỦA UBND THÀNH PHỐ</t>
  </si>
  <si>
    <t>Số hồ sơ thanh toán trên Cổng tỉnh</t>
  </si>
  <si>
    <t>Thành lập và hoạt động của hợp tác xã (liên hiệp hợp tác xã)</t>
  </si>
  <si>
    <t>TỔNG CỘNG</t>
  </si>
  <si>
    <t>Cấp bản sao văn bằng, chứng chỉ từ sổ gốc - Trường hợp đơn giản (Thuộc thẩm quyền giải quyết của Phòng Giáo dục và Đào tạo)</t>
  </si>
  <si>
    <t>Hệ thống văn bằng, chứng chỉ</t>
  </si>
  <si>
    <t>Bổ sung thông tin Hộ tịch</t>
  </si>
  <si>
    <t>Đăng ký khai tử có yếu tố nước ngoài - Trường hợp xác minh</t>
  </si>
  <si>
    <t>Tổng số hồ sơ được công bố thanh toán TT</t>
  </si>
  <si>
    <t>Thanh toán trên Cổng DVC Quốc gia</t>
  </si>
  <si>
    <t>Tỷ lệ thanh toán trên cổng DVC Quốc gia</t>
  </si>
  <si>
    <t>Đăng ký thành lập hợp tác xã</t>
  </si>
  <si>
    <t>Cấp Giấy chứng nhận cơ sở đủ điều kiện an toàn thực phẩm đối với cơ sở kinh doanh dịch vụ ăn uống thuộc thẩm quyền của UBND cấp huyện</t>
  </si>
  <si>
    <t>Đăng ký thành lập chi nhánh, văn phòng đại diện, địa điểm kinh doanh của hợp tác xã</t>
  </si>
  <si>
    <t>Đăng ký thay đổi nội dung đăng ký hợp tác xã</t>
  </si>
  <si>
    <t>Thông báo thay đổi nội dung đăng ký hợp tác xã</t>
  </si>
  <si>
    <t>Phòng Y tế</t>
  </si>
  <si>
    <t>Chứng chực chữ ký người dịch mà người dịch là cộng tác viên dịch thuật của Phòng Tư pháp</t>
  </si>
  <si>
    <t>Chứng thực bản sao từ bản chính giấy tờ, văn bản do cơ quan tổ chức có thẩm quyền của Việt Nam cấp hoặc chứng nhận (Thuộc thẩm quyền giải quyết của Phòng Tư pháp)</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</si>
  <si>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 (Thuộc thẩm quyền giải quyết của Phòng Tư pháp)</t>
  </si>
  <si>
    <t>Đăng ký khai sinh kết hợp đăng ký nhận cha, mẹ, con có yếu tố nước ngoài</t>
  </si>
  <si>
    <t>Đăng ký nhận cha, mẹ, con có yếu tố nước ngoài</t>
  </si>
  <si>
    <t>Thẩm định Báo cáo nghiên cứu khả thi đầu tư xây dựng/ điều chỉnh Báo cáo nghiên cứu khả thi đầu tư xây dựng (đối với dự án nhóm C)</t>
  </si>
  <si>
    <t>Thẩm định thiết kế xây dựng triển khai sau thiết kế cơ sở/ điều chỉnh thiết kế xây dựng triển khai sau thiết kế cơ sở (đối với công trình cấp II, cấp III)</t>
  </si>
  <si>
    <t>Cấp giấy phép thi công công trình đường bộ trong phạm vi đất dành cho đường bộ của hệ thống đường đô thị, đường huyện, đường xã đang khai thác</t>
  </si>
  <si>
    <t>Cấp bản sao văn bằng, chứng chỉ từ sổ gốc - Trường hợp phức tạp (Thuộc thẩm quyền giải quyết của Phòng Giáo dục và Đào tạo)</t>
  </si>
  <si>
    <t>Cấp giấy phép điều chỉnh Giấy phép đủ điều kiện kinh doanh dịch vụ karaoke</t>
  </si>
  <si>
    <t>Cấp giấy phép đủ điều kiện kinh doanh dịch vụ karaoke</t>
  </si>
  <si>
    <r>
      <t xml:space="preserve">Chuyển mục đích sử dụng đất phải được phép của cơ quan nhà nước có thẩm quyền đối với hộ gia đình, cá nhân đối với trường hợp chuyển mục đích sử dụng đất nguyên thửa - Xác nhận thay đổi trên Giấy chứng nhận </t>
    </r>
    <r>
      <rPr>
        <sz val="12"/>
        <color rgb="FFFF0000"/>
        <rFont val="Times New Roman"/>
        <family val="1"/>
      </rPr>
      <t>(thu thuế đất)</t>
    </r>
  </si>
  <si>
    <r>
      <t xml:space="preserve">Đăng ký và cấp Giấy chứng nhận quyền sử dụng đất, quyền sở hữu nhà ở và tài sản khác gắn liền với đất lần đầu trường hợp hộ gia đình, cá nhân, cộng đồng dân cư nộp tại Bộ phận một cửa UBND cấp huyện </t>
    </r>
    <r>
      <rPr>
        <sz val="12"/>
        <color rgb="FFFF0000"/>
        <rFont val="Times New Roman"/>
        <family val="1"/>
      </rPr>
      <t>(thu thuế đất)</t>
    </r>
  </si>
  <si>
    <t>Vĩnh Lương</t>
  </si>
  <si>
    <t>Lộc Thọ</t>
  </si>
  <si>
    <t>Ngọc Hiệp</t>
  </si>
  <si>
    <t>Phước Hòa</t>
  </si>
  <si>
    <t>Vĩnh Trung</t>
  </si>
  <si>
    <t>Vĩnh Ngọc</t>
  </si>
  <si>
    <t>Vĩnh Hải</t>
  </si>
  <si>
    <t>Vĩnh Nguyên</t>
  </si>
  <si>
    <t>Phước Tiến</t>
  </si>
  <si>
    <t>Phương Sơn</t>
  </si>
  <si>
    <t>Xương Huân</t>
  </si>
  <si>
    <t>Phước Đồng</t>
  </si>
  <si>
    <t>Vĩnh Trường</t>
  </si>
  <si>
    <t>Phương Sài</t>
  </si>
  <si>
    <t>Vĩnh Hòa</t>
  </si>
  <si>
    <t>Vĩnh Phương</t>
  </si>
  <si>
    <t>Vĩnh Phước</t>
  </si>
  <si>
    <t>Vĩnh Hiệp</t>
  </si>
  <si>
    <t>Vĩnh Thạnh</t>
  </si>
  <si>
    <t>Vĩnh Thọ</t>
  </si>
  <si>
    <t>Phước Hải</t>
  </si>
  <si>
    <t>Phước Long</t>
  </si>
  <si>
    <t>Vạn Thạnh</t>
  </si>
  <si>
    <t>Phước Tân</t>
  </si>
  <si>
    <t>Vạn Thắng</t>
  </si>
  <si>
    <t>Vĩnh Thái</t>
  </si>
  <si>
    <t>Tân Lập</t>
  </si>
  <si>
    <t>Tổng số HS công bố trực tuyến</t>
  </si>
  <si>
    <t>HS trực tuyến</t>
  </si>
  <si>
    <t>Xã phường</t>
  </si>
  <si>
    <t>THỐNG KÊ HỒ SƠ TRỰC TUYẾN CỦA UBND CÁC XÃ, PHƯỜNG</t>
  </si>
  <si>
    <t>Tỷ lệ cổng Dvc quốc gia</t>
  </si>
  <si>
    <t>Tỷ lệ cổng tỉnh</t>
  </si>
  <si>
    <t>Tổng số HS công bố thanh toán TT</t>
  </si>
  <si>
    <t>HS thanh toán trên cổng tỉnh</t>
  </si>
  <si>
    <t>THỐNG KÊ THANH TOÁN TRỰC TUYẾN UBND XÃ PHƯỜNG</t>
  </si>
  <si>
    <t>Giáo dục Trung học</t>
  </si>
  <si>
    <t>Tôn giáo</t>
  </si>
  <si>
    <t>Hạ tầng kỹ thuật</t>
  </si>
  <si>
    <t>An toàn thực phẩm và Dinh dưỡng</t>
  </si>
  <si>
    <t>Chứng thực</t>
  </si>
  <si>
    <t>Tỉ lệ HS BCCI</t>
  </si>
  <si>
    <t>Tổng HS BCCI-Nộp hồ sơ-Trả kết quả</t>
  </si>
  <si>
    <t>Tổng HS BCCI - Trả kết quả</t>
  </si>
  <si>
    <t>Tổng HS BCCI - Nộp hồ sơ</t>
  </si>
  <si>
    <t>Tổng HS BCCI</t>
  </si>
  <si>
    <t>THỐNG KÊ HỒ SƠ BƯU CHÍNH CÔNG ÍCH CỦA UBND THÀNH PHỐ</t>
  </si>
  <si>
    <t>HS thanh toán trên cổng Dvc quốc gia</t>
  </si>
  <si>
    <t>Chuyển trường đối với học sinh trung học cơ sở (Chuyển trường đến từ tỉnh, thành phố khác)</t>
  </si>
  <si>
    <t>Tuyển sinh trung học cơ sở</t>
  </si>
  <si>
    <t>Xác nhận thông tin hộ tịch thuộc thẩm quyền giải quyết của Phòng Tư pháp</t>
  </si>
  <si>
    <t>Chứng chực chữ ký người dịch mà người dịch không phải là cộng tác viên dịch thuật của Phòng Tư pháp</t>
  </si>
  <si>
    <t>Thẩm định thiết kế xây dựng triển khai sau thiết kế cơ sở/ điều chỉnh thiết kế xây dựng triển khai sau thiết kế cơ sở (đối với công trình còn lại)</t>
  </si>
  <si>
    <t>Chứng thực chữ ký trong các giấy tờ, văn bản (áp dụng cho cả trường hợp chứng thực điểm chỉ và trường hợp người yêu cầu chứng thực không thể ký, không thể điểm chỉ được) (Thuộc thẩm quyền giải quyết của Phòng Tư pháp)</t>
  </si>
  <si>
    <t xml:space="preserve"> từ ngày 15/12/2022 đến ngày 14/8/2023</t>
  </si>
  <si>
    <t>Thay đổi, cải chính hộ tịch, xác định lại dân tộc</t>
  </si>
  <si>
    <t>Cấp Giấy phép sản xuất rượu thủ công nhằm mục đích kinh doanh</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</si>
  <si>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giấy phép xây dựng đối với nhà ở riêng lẻ</t>
  </si>
  <si>
    <t>Ghi vào Sổ hộ tịch việc hộ tịch khác của công dân Việt Nam đã được giải quyết tại cơ quan có thẩm quyền của nước ngoài (khai sinh; giám hộ; nhận cha, mẹ, con; xác định cha, mẹ, con; nuôi con nuôi; khai tử; thay đổi hộ tịch) - Trường hợp xác minh</t>
  </si>
  <si>
    <t>Người có công</t>
  </si>
  <si>
    <t>CẤP XÃ</t>
  </si>
  <si>
    <t>(từ ngày 15/12/2022 đến ngày 14/9/2023)</t>
  </si>
  <si>
    <t xml:space="preserve"> từ ngày 15/12/2022 đến ngày 14/9/2023</t>
  </si>
  <si>
    <t>Đăng ký thay đổi nội dung đăng ký chi nhánh, văn phòng đại diện, địa điểm kinh doanh của hợp tác xã</t>
  </si>
  <si>
    <t>Đăng ký khai tử có yếu tố nước ngoài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</si>
</sst>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charset val="163"/>
      <scheme val="minor"/>
    </font>
    <font>
      <sz val="11"/>
      <name val="Calibri"/>
      <family val="2"/>
    </font>
    <font>
      <b/>
      <sz val="12"/>
      <color rgb="FF000000"/>
      <name val="Times New Roman"/>
      <family val="1"/>
    </font>
    <font>
      <sz val="12"/>
      <color theme="1"/>
      <name val="Times New Roman"/>
      <family val="1"/>
    </font>
    <font>
      <sz val="12"/>
      <name val="Times New Roman"/>
      <family val="1"/>
    </font>
    <font>
      <b/>
      <sz val="12"/>
      <name val="Times New Roman"/>
      <family val="1"/>
    </font>
    <font>
      <b/>
      <sz val="14"/>
      <name val="Times New Roman"/>
      <family val="1"/>
    </font>
    <font>
      <sz val="11"/>
      <name val="Calibri"/>
      <family val="2"/>
    </font>
    <font>
      <sz val="12"/>
      <color rgb="FFFF0000"/>
      <name val="Times New Roman"/>
      <family val="1"/>
    </font>
    <font>
      <sz val="10"/>
      <color indexed="81"/>
      <name val="Tahoma"/>
      <family val="2"/>
    </font>
    <font>
      <sz val="11"/>
      <color theme="1"/>
      <name val="Times New Roman"/>
      <family val="1"/>
    </font>
    <font>
      <b/>
      <sz val="11"/>
      <color theme="1"/>
      <name val="Times New Roman"/>
      <family val="1"/>
    </font>
    <font>
      <b/>
      <sz val="14"/>
      <color theme="1"/>
      <name val="Times New Roman"/>
      <family val="1"/>
    </font>
    <font>
      <sz val="14"/>
      <color theme="1"/>
      <name val="Times New Roman"/>
      <family val="1"/>
    </font>
    <font>
      <sz val="9"/>
      <name val="Veranda"/>
    </font>
    <font>
      <b/>
      <sz val="12"/>
      <color theme="1"/>
      <name val="Times New Roman"/>
      <family val="1"/>
    </font>
    <font>
      <sz val="14"/>
      <color theme="1"/>
      <name val="Calibri"/>
      <family val="2"/>
      <charset val="163"/>
      <scheme val="minor"/>
    </font>
    <font>
      <sz val="11"/>
      <name val="Calibri"/>
      <family val="2"/>
    </font>
  </fonts>
  <fills count="3">
    <fill>
      <patternFill patternType="none"/>
    </fill>
    <fill>
      <patternFill patternType="gray125"/>
    </fill>
    <fill>
      <patternFill patternType="solid">
        <fgColor rgb="FFFFFFFF"/>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diagonal/>
    </border>
    <border>
      <left/>
      <right/>
      <top/>
      <bottom style="thin">
        <color rgb="FF000000"/>
      </bottom>
      <diagonal/>
    </border>
  </borders>
  <cellStyleXfs count="4">
    <xf numFmtId="0" fontId="0" fillId="0" borderId="0"/>
    <xf numFmtId="0" fontId="1" fillId="0" borderId="0"/>
    <xf numFmtId="0" fontId="7" fillId="0" borderId="0"/>
    <xf numFmtId="0" fontId="17" fillId="0" borderId="0"/>
  </cellStyleXfs>
  <cellXfs count="147">
    <xf numFmtId="0" fontId="0" fillId="0" borderId="0" xfId="0"/>
    <xf numFmtId="0" fontId="2" fillId="2" borderId="1"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0" xfId="0" applyFont="1" applyAlignment="1">
      <alignment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xf numFmtId="0" fontId="5" fillId="0" borderId="2" xfId="0" applyFont="1" applyFill="1" applyBorder="1" applyAlignment="1">
      <alignment horizontal="center" vertical="center" wrapText="1"/>
    </xf>
    <xf numFmtId="10" fontId="3" fillId="0" borderId="9" xfId="0" applyNumberFormat="1" applyFont="1" applyBorder="1" applyAlignment="1">
      <alignment vertical="center"/>
    </xf>
    <xf numFmtId="0" fontId="4" fillId="0" borderId="2" xfId="0" applyFont="1" applyBorder="1" applyAlignment="1">
      <alignment wrapText="1"/>
    </xf>
    <xf numFmtId="0" fontId="5" fillId="0" borderId="2" xfId="0" applyFont="1" applyBorder="1" applyAlignment="1">
      <alignment horizontal="center" vertical="center" wrapText="1"/>
    </xf>
    <xf numFmtId="0" fontId="4" fillId="0" borderId="3" xfId="1" applyNumberFormat="1" applyFont="1" applyBorder="1" applyAlignment="1">
      <alignment horizontal="center" vertical="center" wrapText="1"/>
    </xf>
    <xf numFmtId="0" fontId="2" fillId="2" borderId="4" xfId="1"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2" xfId="0" applyNumberFormat="1" applyFont="1" applyBorder="1" applyAlignment="1">
      <alignment horizontal="center" vertical="center" wrapText="1"/>
    </xf>
    <xf numFmtId="0" fontId="4" fillId="0" borderId="15" xfId="0" applyNumberFormat="1" applyFont="1" applyBorder="1" applyAlignment="1">
      <alignment horizontal="left" vertical="center" wrapText="1"/>
    </xf>
    <xf numFmtId="0" fontId="4" fillId="0" borderId="1" xfId="0" applyNumberFormat="1" applyFont="1" applyBorder="1" applyAlignment="1">
      <alignment horizontal="left" vertical="top" wrapText="1"/>
    </xf>
    <xf numFmtId="0" fontId="3" fillId="0" borderId="0" xfId="0" applyFont="1" applyAlignment="1">
      <alignment wrapText="1"/>
    </xf>
    <xf numFmtId="0" fontId="4" fillId="0" borderId="10"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0" fontId="4" fillId="0" borderId="4" xfId="0" applyNumberFormat="1" applyFont="1" applyBorder="1" applyAlignment="1">
      <alignment horizontal="left" vertical="top" wrapText="1"/>
    </xf>
    <xf numFmtId="0" fontId="4" fillId="0" borderId="2" xfId="0" applyNumberFormat="1" applyFont="1" applyBorder="1" applyAlignment="1">
      <alignment horizontal="left" vertical="top" wrapText="1"/>
    </xf>
    <xf numFmtId="0" fontId="4" fillId="0" borderId="10" xfId="0" applyNumberFormat="1" applyFont="1" applyBorder="1" applyAlignment="1">
      <alignment horizontal="center" vertical="top" wrapText="1"/>
    </xf>
    <xf numFmtId="0" fontId="4" fillId="0" borderId="16" xfId="0" applyNumberFormat="1" applyFont="1" applyBorder="1" applyAlignment="1">
      <alignment horizontal="left" vertical="top" wrapText="1"/>
    </xf>
    <xf numFmtId="0" fontId="6" fillId="0" borderId="2" xfId="0" applyFont="1" applyBorder="1" applyAlignment="1">
      <alignment horizontal="center" vertical="center"/>
    </xf>
    <xf numFmtId="0" fontId="10" fillId="0" borderId="0" xfId="0" applyFont="1"/>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17"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10" fontId="4" fillId="0" borderId="5" xfId="0" applyNumberFormat="1" applyFont="1" applyFill="1" applyBorder="1" applyAlignment="1">
      <alignment horizontal="center" vertical="center" wrapText="1"/>
    </xf>
    <xf numFmtId="10" fontId="4" fillId="0" borderId="5" xfId="0" applyNumberFormat="1" applyFont="1" applyBorder="1" applyAlignment="1">
      <alignment horizontal="center" vertical="center" wrapText="1"/>
    </xf>
    <xf numFmtId="10" fontId="5" fillId="0" borderId="5" xfId="0" applyNumberFormat="1" applyFont="1" applyBorder="1" applyAlignment="1">
      <alignment horizontal="center" vertical="center" wrapText="1"/>
    </xf>
    <xf numFmtId="0" fontId="12" fillId="0" borderId="2" xfId="0" applyFont="1" applyBorder="1" applyAlignment="1">
      <alignment horizontal="center" vertical="center"/>
    </xf>
    <xf numFmtId="10" fontId="12" fillId="0" borderId="2" xfId="0" applyNumberFormat="1" applyFont="1" applyBorder="1" applyAlignment="1">
      <alignment horizontal="center" vertical="center"/>
    </xf>
    <xf numFmtId="0" fontId="13" fillId="0" borderId="2" xfId="0" applyFont="1" applyBorder="1"/>
    <xf numFmtId="0" fontId="12"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0" fontId="12" fillId="0" borderId="2" xfId="0" applyFont="1" applyBorder="1" applyAlignment="1">
      <alignment horizontal="center"/>
    </xf>
    <xf numFmtId="10" fontId="12" fillId="0" borderId="2" xfId="0" applyNumberFormat="1" applyFont="1" applyBorder="1" applyAlignment="1">
      <alignment horizontal="center"/>
    </xf>
    <xf numFmtId="0" fontId="13" fillId="0" borderId="0" xfId="0" applyFont="1"/>
    <xf numFmtId="10" fontId="6"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3" fillId="0" borderId="0" xfId="0" applyFont="1" applyBorder="1"/>
    <xf numFmtId="0" fontId="3" fillId="0" borderId="2" xfId="0" applyFont="1" applyBorder="1"/>
    <xf numFmtId="0" fontId="3" fillId="0" borderId="0" xfId="0" applyFont="1" applyBorder="1" applyAlignment="1">
      <alignment horizontal="center" vertical="center"/>
    </xf>
    <xf numFmtId="10" fontId="8" fillId="0" borderId="2" xfId="0" applyNumberFormat="1" applyFont="1" applyBorder="1" applyAlignment="1">
      <alignment horizontal="center" vertical="center"/>
    </xf>
    <xf numFmtId="0" fontId="8" fillId="0" borderId="2" xfId="0" applyFont="1" applyBorder="1"/>
    <xf numFmtId="0" fontId="8" fillId="0" borderId="2" xfId="0" applyFont="1" applyBorder="1" applyAlignment="1">
      <alignment horizontal="center" vertical="center"/>
    </xf>
    <xf numFmtId="0" fontId="8" fillId="0" borderId="0" xfId="0" applyFont="1" applyBorder="1" applyAlignment="1">
      <alignment horizontal="center" vertical="center"/>
    </xf>
    <xf numFmtId="10" fontId="4" fillId="0" borderId="2"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xf numFmtId="0" fontId="8" fillId="0" borderId="0" xfId="0" applyFont="1" applyBorder="1"/>
    <xf numFmtId="0" fontId="14" fillId="0" borderId="0" xfId="0" applyNumberFormat="1" applyFont="1" applyBorder="1" applyAlignment="1">
      <alignment horizontal="left" vertical="top"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vertical="center"/>
    </xf>
    <xf numFmtId="0" fontId="16" fillId="0" borderId="0" xfId="0" applyFont="1"/>
    <xf numFmtId="10" fontId="6" fillId="0" borderId="2" xfId="0" applyNumberFormat="1" applyFont="1" applyBorder="1" applyAlignment="1">
      <alignment horizontal="center"/>
    </xf>
    <xf numFmtId="0" fontId="6" fillId="0" borderId="2" xfId="0" applyFont="1" applyFill="1" applyBorder="1" applyAlignment="1">
      <alignment vertical="center"/>
    </xf>
    <xf numFmtId="10" fontId="8" fillId="0" borderId="2" xfId="0" applyNumberFormat="1" applyFont="1" applyBorder="1" applyAlignment="1">
      <alignment horizontal="center"/>
    </xf>
    <xf numFmtId="0" fontId="3" fillId="0" borderId="2" xfId="0" applyFont="1" applyBorder="1" applyAlignment="1">
      <alignment horizontal="center" vertical="center"/>
    </xf>
    <xf numFmtId="0" fontId="5" fillId="0" borderId="2" xfId="0" applyFont="1" applyBorder="1"/>
    <xf numFmtId="0" fontId="3" fillId="0" borderId="7" xfId="0" applyFont="1" applyBorder="1" applyAlignment="1">
      <alignment horizontal="center" vertical="center"/>
    </xf>
    <xf numFmtId="0" fontId="0" fillId="0" borderId="0" xfId="0" applyBorder="1"/>
    <xf numFmtId="0" fontId="4" fillId="0" borderId="0" xfId="1"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4" fillId="0" borderId="18" xfId="0" applyNumberFormat="1" applyFont="1" applyBorder="1" applyAlignment="1">
      <alignment horizontal="center" vertical="top" wrapText="1"/>
    </xf>
    <xf numFmtId="0" fontId="15" fillId="0" borderId="2" xfId="0" applyFont="1" applyBorder="1" applyAlignment="1">
      <alignment vertical="center" wrapText="1"/>
    </xf>
    <xf numFmtId="0"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6" xfId="0" applyNumberFormat="1" applyFont="1" applyBorder="1" applyAlignment="1">
      <alignment horizontal="center" vertical="top" wrapText="1"/>
    </xf>
    <xf numFmtId="0" fontId="4" fillId="0" borderId="5" xfId="0" applyNumberFormat="1" applyFont="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center" vertical="center" wrapText="1"/>
    </xf>
    <xf numFmtId="0" fontId="10" fillId="0" borderId="2" xfId="0" applyFont="1" applyBorder="1" applyAlignment="1">
      <alignment horizontal="center" vertical="center"/>
    </xf>
    <xf numFmtId="0" fontId="4" fillId="0" borderId="2" xfId="0" applyNumberFormat="1" applyFont="1" applyBorder="1" applyAlignment="1">
      <alignment horizontal="center" vertical="top" wrapText="1"/>
    </xf>
    <xf numFmtId="0" fontId="4" fillId="0" borderId="2" xfId="0" applyFont="1" applyBorder="1" applyAlignment="1">
      <alignment horizontal="center"/>
    </xf>
    <xf numFmtId="10" fontId="4" fillId="0" borderId="2" xfId="0" applyNumberFormat="1" applyFont="1" applyBorder="1" applyAlignment="1">
      <alignment horizontal="center"/>
    </xf>
    <xf numFmtId="0" fontId="8" fillId="0" borderId="2" xfId="0" applyFont="1" applyBorder="1" applyAlignment="1">
      <alignment horizontal="center"/>
    </xf>
    <xf numFmtId="0" fontId="4" fillId="0" borderId="10" xfId="0" applyNumberFormat="1" applyFont="1" applyBorder="1" applyAlignment="1">
      <alignment horizontal="left" vertical="center" wrapText="1"/>
    </xf>
    <xf numFmtId="0" fontId="4" fillId="0" borderId="2" xfId="0" applyFont="1" applyBorder="1" applyAlignment="1">
      <alignment horizontal="center" vertical="center" wrapText="1"/>
    </xf>
    <xf numFmtId="0" fontId="15" fillId="0" borderId="2" xfId="0" applyFont="1" applyBorder="1"/>
    <xf numFmtId="10" fontId="15" fillId="0" borderId="2" xfId="0" applyNumberFormat="1" applyFont="1" applyBorder="1" applyAlignment="1">
      <alignment horizontal="center" vertical="center"/>
    </xf>
    <xf numFmtId="1" fontId="15" fillId="0" borderId="2" xfId="0" applyNumberFormat="1" applyFont="1" applyBorder="1" applyAlignment="1">
      <alignment horizontal="center" vertical="center"/>
    </xf>
    <xf numFmtId="0" fontId="15" fillId="0" borderId="2" xfId="0" applyFont="1" applyBorder="1" applyAlignment="1">
      <alignment horizontal="left" vertical="center"/>
    </xf>
    <xf numFmtId="0" fontId="4" fillId="0" borderId="2" xfId="0" applyFont="1" applyBorder="1" applyAlignment="1">
      <alignment horizontal="center" vertical="center" wrapText="1"/>
    </xf>
    <xf numFmtId="10" fontId="5" fillId="0" borderId="2" xfId="0" applyNumberFormat="1" applyFont="1" applyBorder="1" applyAlignment="1">
      <alignment horizontal="center" vertical="center" wrapText="1"/>
    </xf>
    <xf numFmtId="10" fontId="4" fillId="0" borderId="18" xfId="0" applyNumberFormat="1" applyFont="1" applyBorder="1" applyAlignment="1">
      <alignment horizontal="center" vertical="center" wrapText="1"/>
    </xf>
    <xf numFmtId="0" fontId="15" fillId="0" borderId="0" xfId="0" applyFont="1" applyBorder="1"/>
    <xf numFmtId="0" fontId="15" fillId="0" borderId="0" xfId="0" applyFont="1" applyBorder="1" applyAlignment="1">
      <alignment horizontal="center" vertical="center"/>
    </xf>
    <xf numFmtId="10" fontId="15" fillId="0" borderId="0" xfId="0" applyNumberFormat="1"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wrapText="1"/>
    </xf>
    <xf numFmtId="0" fontId="4" fillId="0" borderId="5"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4" fillId="0" borderId="8" xfId="1" applyNumberFormat="1" applyFont="1" applyBorder="1" applyAlignment="1">
      <alignment horizontal="center" vertical="center" wrapText="1"/>
    </xf>
    <xf numFmtId="9" fontId="4" fillId="0" borderId="12" xfId="1" applyNumberFormat="1" applyFont="1" applyBorder="1" applyAlignment="1">
      <alignment horizontal="center" vertical="center" wrapText="1"/>
    </xf>
    <xf numFmtId="9" fontId="4" fillId="0" borderId="13" xfId="1" applyNumberFormat="1" applyFont="1" applyBorder="1" applyAlignment="1">
      <alignment horizontal="center" vertical="center" wrapText="1"/>
    </xf>
    <xf numFmtId="9" fontId="4" fillId="0" borderId="14" xfId="1" applyNumberFormat="1" applyFont="1" applyBorder="1" applyAlignment="1">
      <alignment horizontal="center" vertical="center" wrapText="1"/>
    </xf>
    <xf numFmtId="9" fontId="4" fillId="0" borderId="19" xfId="1" applyNumberFormat="1" applyFont="1" applyBorder="1" applyAlignment="1">
      <alignment horizontal="center" vertical="center" wrapText="1"/>
    </xf>
    <xf numFmtId="9" fontId="4" fillId="0" borderId="20" xfId="1" applyNumberFormat="1" applyFont="1" applyBorder="1" applyAlignment="1">
      <alignment horizontal="center" vertical="center" wrapText="1"/>
    </xf>
    <xf numFmtId="0" fontId="4" fillId="0" borderId="2" xfId="1" applyNumberFormat="1" applyFont="1" applyBorder="1" applyAlignment="1">
      <alignment horizontal="center" vertical="center" wrapText="1"/>
    </xf>
    <xf numFmtId="0" fontId="12" fillId="0" borderId="0" xfId="0" applyFont="1" applyAlignment="1">
      <alignment horizontal="center" vertical="center"/>
    </xf>
    <xf numFmtId="0" fontId="4" fillId="0" borderId="11" xfId="1" applyNumberFormat="1" applyFont="1" applyBorder="1" applyAlignment="1">
      <alignment horizontal="center" vertical="center" wrapText="1"/>
    </xf>
    <xf numFmtId="0" fontId="4" fillId="0" borderId="6" xfId="1"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10" fontId="10" fillId="0" borderId="5" xfId="0" applyNumberFormat="1" applyFont="1" applyBorder="1" applyAlignment="1">
      <alignment horizontal="center" vertical="center"/>
    </xf>
    <xf numFmtId="10" fontId="10" fillId="0" borderId="8" xfId="0" applyNumberFormat="1" applyFont="1" applyBorder="1" applyAlignment="1">
      <alignment horizontal="center" vertical="center"/>
    </xf>
    <xf numFmtId="10" fontId="11" fillId="0" borderId="5" xfId="0" applyNumberFormat="1" applyFont="1" applyBorder="1" applyAlignment="1">
      <alignment horizontal="center" vertical="center"/>
    </xf>
    <xf numFmtId="10" fontId="11" fillId="0" borderId="8" xfId="0" applyNumberFormat="1" applyFont="1" applyBorder="1" applyAlignment="1">
      <alignment horizontal="center" vertical="center"/>
    </xf>
    <xf numFmtId="0" fontId="6" fillId="0" borderId="0" xfId="0" applyFont="1" applyAlignment="1">
      <alignment horizont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10" fontId="3" fillId="0" borderId="2" xfId="0" applyNumberFormat="1" applyFont="1" applyBorder="1" applyAlignment="1">
      <alignment horizontal="center" vertical="center"/>
    </xf>
    <xf numFmtId="10" fontId="3" fillId="0" borderId="5" xfId="0" applyNumberFormat="1" applyFont="1" applyBorder="1" applyAlignment="1">
      <alignment horizontal="center" vertical="center"/>
    </xf>
    <xf numFmtId="10" fontId="3" fillId="0" borderId="7" xfId="0" applyNumberFormat="1" applyFont="1" applyBorder="1" applyAlignment="1">
      <alignment horizontal="center" vertical="center"/>
    </xf>
    <xf numFmtId="10" fontId="3" fillId="0" borderId="8" xfId="0" applyNumberFormat="1" applyFont="1" applyBorder="1" applyAlignment="1">
      <alignment horizontal="center" vertical="center"/>
    </xf>
    <xf numFmtId="0" fontId="4" fillId="0" borderId="2" xfId="0" applyFont="1" applyBorder="1" applyAlignment="1">
      <alignment horizontal="center" vertical="center" wrapText="1"/>
    </xf>
    <xf numFmtId="10" fontId="4" fillId="0" borderId="2" xfId="0" applyNumberFormat="1" applyFont="1" applyBorder="1" applyAlignment="1">
      <alignment horizontal="center" vertical="center" wrapText="1"/>
    </xf>
    <xf numFmtId="10" fontId="5"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0" fontId="4" fillId="0" borderId="5" xfId="0" applyNumberFormat="1" applyFont="1" applyBorder="1" applyAlignment="1">
      <alignment horizontal="center" vertical="center"/>
    </xf>
    <xf numFmtId="10" fontId="4" fillId="0" borderId="8" xfId="0" applyNumberFormat="1" applyFont="1" applyBorder="1" applyAlignment="1">
      <alignment horizontal="center" vertical="center"/>
    </xf>
    <xf numFmtId="10" fontId="5" fillId="0" borderId="5" xfId="0" applyNumberFormat="1" applyFont="1" applyBorder="1" applyAlignment="1">
      <alignment horizontal="center" vertical="center"/>
    </xf>
    <xf numFmtId="10" fontId="5" fillId="0" borderId="8" xfId="0" applyNumberFormat="1" applyFont="1" applyBorder="1" applyAlignment="1">
      <alignment horizontal="center" vertical="center"/>
    </xf>
    <xf numFmtId="10" fontId="10" fillId="0" borderId="7" xfId="0" applyNumberFormat="1" applyFont="1" applyBorder="1" applyAlignment="1">
      <alignment horizontal="center" vertical="center"/>
    </xf>
    <xf numFmtId="10" fontId="11" fillId="0" borderId="7" xfId="0" applyNumberFormat="1" applyFont="1" applyBorder="1" applyAlignment="1">
      <alignment horizontal="center" vertical="center"/>
    </xf>
    <xf numFmtId="10" fontId="3" fillId="0" borderId="7" xfId="0" applyNumberFormat="1" applyFont="1" applyBorder="1" applyAlignment="1">
      <alignment horizontal="center" vertical="center" wrapText="1"/>
    </xf>
    <xf numFmtId="10" fontId="3" fillId="0" borderId="8" xfId="0" applyNumberFormat="1" applyFont="1" applyBorder="1" applyAlignment="1">
      <alignment horizontal="center" vertical="center" wrapText="1"/>
    </xf>
    <xf numFmtId="10" fontId="4" fillId="0" borderId="7" xfId="0" applyNumberFormat="1" applyFont="1" applyBorder="1" applyAlignment="1">
      <alignment horizontal="center" vertical="center"/>
    </xf>
    <xf numFmtId="10" fontId="5" fillId="0" borderId="7" xfId="0" applyNumberFormat="1" applyFont="1" applyBorder="1" applyAlignment="1">
      <alignment horizontal="center" vertical="center"/>
    </xf>
    <xf numFmtId="0" fontId="5" fillId="0" borderId="0" xfId="1" applyNumberFormat="1" applyFont="1" applyBorder="1" applyAlignment="1">
      <alignment horizontal="center" vertical="top"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1"/>
  <sheetViews>
    <sheetView topLeftCell="A52" zoomScaleNormal="100" workbookViewId="0">
      <selection activeCell="E10" sqref="E10"/>
    </sheetView>
  </sheetViews>
  <sheetFormatPr defaultColWidth="8.85546875" defaultRowHeight="15.75"/>
  <cols>
    <col min="1" max="1" width="6.85546875" style="4" customWidth="1"/>
    <col min="2" max="2" width="16.5703125" style="4" customWidth="1"/>
    <col min="3" max="3" width="82.7109375" style="21" customWidth="1"/>
    <col min="4" max="4" width="21.85546875" style="5" customWidth="1"/>
    <col min="5" max="5" width="11.7109375" style="5" customWidth="1"/>
    <col min="6" max="6" width="10.5703125" style="5" customWidth="1"/>
    <col min="7" max="7" width="10.7109375" style="5" customWidth="1"/>
    <col min="8" max="16384" width="8.85546875" style="4"/>
  </cols>
  <sheetData>
    <row r="2" spans="1:8" ht="18.75">
      <c r="A2" s="112" t="s">
        <v>79</v>
      </c>
      <c r="B2" s="112"/>
      <c r="C2" s="112"/>
      <c r="D2" s="112"/>
      <c r="E2" s="112"/>
      <c r="F2" s="112"/>
      <c r="G2" s="112"/>
    </row>
    <row r="3" spans="1:8" s="6" customFormat="1" ht="18.75">
      <c r="A3" s="112" t="s">
        <v>163</v>
      </c>
      <c r="B3" s="112"/>
      <c r="C3" s="112"/>
      <c r="D3" s="112"/>
      <c r="E3" s="112"/>
      <c r="F3" s="112"/>
      <c r="G3" s="112"/>
    </row>
    <row r="4" spans="1:8" ht="31.5">
      <c r="A4" s="1" t="s">
        <v>0</v>
      </c>
      <c r="B4" s="15" t="s">
        <v>65</v>
      </c>
      <c r="C4" s="1" t="s">
        <v>1</v>
      </c>
      <c r="D4" s="1" t="s">
        <v>2</v>
      </c>
      <c r="E4" s="1" t="s">
        <v>3</v>
      </c>
      <c r="F4" s="2" t="s">
        <v>4</v>
      </c>
      <c r="G4" s="3" t="s">
        <v>63</v>
      </c>
    </row>
    <row r="5" spans="1:8" ht="46.9" customHeight="1">
      <c r="A5" s="14">
        <v>1</v>
      </c>
      <c r="B5" s="111" t="s">
        <v>73</v>
      </c>
      <c r="C5" s="22" t="s">
        <v>69</v>
      </c>
      <c r="D5" s="23" t="s">
        <v>37</v>
      </c>
      <c r="E5" s="23">
        <v>0</v>
      </c>
      <c r="F5" s="23">
        <v>3</v>
      </c>
      <c r="G5" s="106">
        <f xml:space="preserve"> SUM(E5:E17)/SUM(F5:F17)</f>
        <v>0.81689497716894977</v>
      </c>
      <c r="H5" s="11"/>
    </row>
    <row r="6" spans="1:8" ht="49.15" customHeight="1">
      <c r="A6" s="14">
        <v>2</v>
      </c>
      <c r="B6" s="111"/>
      <c r="C6" s="22" t="s">
        <v>36</v>
      </c>
      <c r="D6" s="23" t="s">
        <v>37</v>
      </c>
      <c r="E6" s="23">
        <v>11</v>
      </c>
      <c r="F6" s="23">
        <v>15</v>
      </c>
      <c r="G6" s="107"/>
      <c r="H6" s="11"/>
    </row>
    <row r="7" spans="1:8" ht="63">
      <c r="A7" s="14">
        <v>3</v>
      </c>
      <c r="B7" s="111"/>
      <c r="C7" s="22" t="s">
        <v>38</v>
      </c>
      <c r="D7" s="23" t="s">
        <v>37</v>
      </c>
      <c r="E7" s="23">
        <v>10</v>
      </c>
      <c r="F7" s="23">
        <v>21</v>
      </c>
      <c r="G7" s="107"/>
      <c r="H7" s="11"/>
    </row>
    <row r="8" spans="1:8" ht="68.45" customHeight="1">
      <c r="A8" s="14">
        <v>4</v>
      </c>
      <c r="B8" s="111"/>
      <c r="C8" s="22" t="s">
        <v>39</v>
      </c>
      <c r="D8" s="23" t="s">
        <v>37</v>
      </c>
      <c r="E8" s="23">
        <v>20</v>
      </c>
      <c r="F8" s="23">
        <v>53</v>
      </c>
      <c r="G8" s="107"/>
      <c r="H8" s="11"/>
    </row>
    <row r="9" spans="1:8" ht="46.9" customHeight="1">
      <c r="A9" s="14">
        <v>5</v>
      </c>
      <c r="B9" s="111"/>
      <c r="C9" s="22" t="s">
        <v>40</v>
      </c>
      <c r="D9" s="23" t="s">
        <v>37</v>
      </c>
      <c r="E9" s="23">
        <v>253</v>
      </c>
      <c r="F9" s="23">
        <v>488</v>
      </c>
      <c r="G9" s="107"/>
      <c r="H9" s="11"/>
    </row>
    <row r="10" spans="1:8" ht="46.9" customHeight="1">
      <c r="A10" s="14">
        <v>6</v>
      </c>
      <c r="B10" s="111"/>
      <c r="C10" s="22" t="s">
        <v>48</v>
      </c>
      <c r="D10" s="23" t="s">
        <v>37</v>
      </c>
      <c r="E10" s="23">
        <v>1327</v>
      </c>
      <c r="F10" s="23">
        <v>1413</v>
      </c>
      <c r="G10" s="107"/>
      <c r="H10" s="11"/>
    </row>
    <row r="11" spans="1:8" ht="66" customHeight="1">
      <c r="A11" s="14">
        <v>7</v>
      </c>
      <c r="B11" s="111"/>
      <c r="C11" s="22" t="s">
        <v>49</v>
      </c>
      <c r="D11" s="23" t="s">
        <v>37</v>
      </c>
      <c r="E11" s="23">
        <v>25</v>
      </c>
      <c r="F11" s="23">
        <v>27</v>
      </c>
      <c r="G11" s="107"/>
      <c r="H11" s="11"/>
    </row>
    <row r="12" spans="1:8" ht="63">
      <c r="A12" s="14">
        <v>8</v>
      </c>
      <c r="B12" s="111"/>
      <c r="C12" s="22" t="s">
        <v>50</v>
      </c>
      <c r="D12" s="23" t="s">
        <v>37</v>
      </c>
      <c r="E12" s="23">
        <v>139</v>
      </c>
      <c r="F12" s="23">
        <v>152</v>
      </c>
      <c r="G12" s="107"/>
      <c r="H12" s="11"/>
    </row>
    <row r="13" spans="1:8" ht="46.9" customHeight="1">
      <c r="A13" s="14">
        <v>9</v>
      </c>
      <c r="B13" s="111"/>
      <c r="C13" s="22" t="s">
        <v>62</v>
      </c>
      <c r="D13" s="23" t="s">
        <v>37</v>
      </c>
      <c r="E13" s="23">
        <v>0</v>
      </c>
      <c r="F13" s="23">
        <v>14</v>
      </c>
      <c r="G13" s="107"/>
      <c r="H13" s="11"/>
    </row>
    <row r="14" spans="1:8" ht="16.899999999999999" customHeight="1">
      <c r="A14" s="14">
        <v>10</v>
      </c>
      <c r="B14" s="111"/>
      <c r="C14" s="22" t="s">
        <v>7</v>
      </c>
      <c r="D14" s="23" t="s">
        <v>8</v>
      </c>
      <c r="E14" s="23">
        <v>1</v>
      </c>
      <c r="F14" s="23">
        <v>1</v>
      </c>
      <c r="G14" s="107"/>
      <c r="H14" s="11"/>
    </row>
    <row r="15" spans="1:8" ht="18" customHeight="1">
      <c r="A15" s="14">
        <v>11</v>
      </c>
      <c r="B15" s="111"/>
      <c r="C15" s="22" t="s">
        <v>11</v>
      </c>
      <c r="D15" s="23" t="s">
        <v>8</v>
      </c>
      <c r="E15" s="23">
        <v>1</v>
      </c>
      <c r="F15" s="23">
        <v>1</v>
      </c>
      <c r="G15" s="107"/>
      <c r="H15" s="11"/>
    </row>
    <row r="16" spans="1:8" ht="17.45" customHeight="1">
      <c r="A16" s="14">
        <v>12</v>
      </c>
      <c r="B16" s="111"/>
      <c r="C16" s="22" t="s">
        <v>21</v>
      </c>
      <c r="D16" s="23" t="s">
        <v>8</v>
      </c>
      <c r="E16" s="23">
        <v>1</v>
      </c>
      <c r="F16" s="23">
        <v>1</v>
      </c>
      <c r="G16" s="107"/>
      <c r="H16" s="11"/>
    </row>
    <row r="17" spans="1:7" ht="16.899999999999999" customHeight="1">
      <c r="A17" s="14">
        <v>13</v>
      </c>
      <c r="B17" s="111"/>
      <c r="C17" s="22" t="s">
        <v>31</v>
      </c>
      <c r="D17" s="23" t="s">
        <v>8</v>
      </c>
      <c r="E17" s="23">
        <v>1</v>
      </c>
      <c r="F17" s="23">
        <v>1</v>
      </c>
      <c r="G17" s="108"/>
    </row>
    <row r="18" spans="1:7" ht="63">
      <c r="A18" s="14">
        <v>14</v>
      </c>
      <c r="B18" s="113" t="s">
        <v>74</v>
      </c>
      <c r="C18" s="20" t="s">
        <v>22</v>
      </c>
      <c r="D18" s="23" t="s">
        <v>23</v>
      </c>
      <c r="E18" s="23">
        <v>60</v>
      </c>
      <c r="F18" s="23">
        <v>76</v>
      </c>
      <c r="G18" s="106">
        <f>SUM(E18:E31)/SUM(F18:F31)</f>
        <v>0.9218647406434668</v>
      </c>
    </row>
    <row r="19" spans="1:7" ht="31.5">
      <c r="A19" s="14">
        <v>15</v>
      </c>
      <c r="B19" s="114"/>
      <c r="C19" s="20" t="s">
        <v>24</v>
      </c>
      <c r="D19" s="23" t="s">
        <v>23</v>
      </c>
      <c r="E19" s="23">
        <v>48</v>
      </c>
      <c r="F19" s="23">
        <v>57</v>
      </c>
      <c r="G19" s="107"/>
    </row>
    <row r="20" spans="1:7" ht="31.5">
      <c r="A20" s="14">
        <v>16</v>
      </c>
      <c r="B20" s="114"/>
      <c r="C20" s="20" t="s">
        <v>103</v>
      </c>
      <c r="D20" s="23" t="s">
        <v>23</v>
      </c>
      <c r="E20" s="23">
        <v>1</v>
      </c>
      <c r="F20" s="23">
        <v>1</v>
      </c>
      <c r="G20" s="107"/>
    </row>
    <row r="21" spans="1:7" ht="31.5">
      <c r="A21" s="14">
        <v>17</v>
      </c>
      <c r="B21" s="114"/>
      <c r="C21" s="20" t="s">
        <v>25</v>
      </c>
      <c r="D21" s="23" t="s">
        <v>23</v>
      </c>
      <c r="E21" s="23">
        <v>9</v>
      </c>
      <c r="F21" s="23">
        <v>19</v>
      </c>
      <c r="G21" s="107"/>
    </row>
    <row r="22" spans="1:7" ht="31.5">
      <c r="A22" s="14">
        <v>18</v>
      </c>
      <c r="B22" s="114"/>
      <c r="C22" s="20" t="s">
        <v>35</v>
      </c>
      <c r="D22" s="23" t="s">
        <v>23</v>
      </c>
      <c r="E22" s="23">
        <v>30</v>
      </c>
      <c r="F22" s="23">
        <v>46</v>
      </c>
      <c r="G22" s="107"/>
    </row>
    <row r="23" spans="1:7">
      <c r="A23" s="14">
        <v>19</v>
      </c>
      <c r="B23" s="114"/>
      <c r="C23" s="20" t="s">
        <v>52</v>
      </c>
      <c r="D23" s="23" t="s">
        <v>23</v>
      </c>
      <c r="E23" s="23">
        <v>7</v>
      </c>
      <c r="F23" s="23">
        <v>12</v>
      </c>
      <c r="G23" s="107"/>
    </row>
    <row r="24" spans="1:7" ht="78.75">
      <c r="A24" s="14">
        <v>20</v>
      </c>
      <c r="B24" s="114"/>
      <c r="C24" s="20" t="s">
        <v>9</v>
      </c>
      <c r="D24" s="23" t="s">
        <v>10</v>
      </c>
      <c r="E24" s="23">
        <v>89</v>
      </c>
      <c r="F24" s="23">
        <v>95</v>
      </c>
      <c r="G24" s="107"/>
    </row>
    <row r="25" spans="1:7" ht="63">
      <c r="A25" s="14">
        <v>21</v>
      </c>
      <c r="B25" s="114"/>
      <c r="C25" s="20" t="s">
        <v>166</v>
      </c>
      <c r="D25" s="23" t="s">
        <v>10</v>
      </c>
      <c r="E25" s="23">
        <v>0</v>
      </c>
      <c r="F25" s="23">
        <v>3</v>
      </c>
      <c r="G25" s="107"/>
    </row>
    <row r="26" spans="1:7" ht="78.75">
      <c r="A26" s="14">
        <v>22</v>
      </c>
      <c r="B26" s="114"/>
      <c r="C26" s="20" t="s">
        <v>26</v>
      </c>
      <c r="D26" s="23" t="s">
        <v>10</v>
      </c>
      <c r="E26" s="23">
        <v>0</v>
      </c>
      <c r="F26" s="23">
        <v>14</v>
      </c>
      <c r="G26" s="107"/>
    </row>
    <row r="27" spans="1:7" ht="63">
      <c r="A27" s="14">
        <v>23</v>
      </c>
      <c r="B27" s="114"/>
      <c r="C27" s="20" t="s">
        <v>27</v>
      </c>
      <c r="D27" s="23" t="s">
        <v>10</v>
      </c>
      <c r="E27" s="16">
        <v>1080</v>
      </c>
      <c r="F27" s="16">
        <v>1106</v>
      </c>
      <c r="G27" s="107"/>
    </row>
    <row r="28" spans="1:7" ht="78.75">
      <c r="A28" s="14">
        <v>24</v>
      </c>
      <c r="B28" s="114"/>
      <c r="C28" s="20" t="s">
        <v>28</v>
      </c>
      <c r="D28" s="23" t="s">
        <v>10</v>
      </c>
      <c r="E28" s="16">
        <v>0</v>
      </c>
      <c r="F28" s="16">
        <v>2</v>
      </c>
      <c r="G28" s="107"/>
    </row>
    <row r="29" spans="1:7" ht="78.75">
      <c r="A29" s="14">
        <v>25</v>
      </c>
      <c r="B29" s="114"/>
      <c r="C29" s="20" t="s">
        <v>29</v>
      </c>
      <c r="D29" s="23" t="s">
        <v>10</v>
      </c>
      <c r="E29" s="16">
        <v>56</v>
      </c>
      <c r="F29" s="16">
        <v>57</v>
      </c>
      <c r="G29" s="107"/>
    </row>
    <row r="30" spans="1:7" ht="63">
      <c r="A30" s="14">
        <v>26</v>
      </c>
      <c r="B30" s="114"/>
      <c r="C30" s="20" t="s">
        <v>53</v>
      </c>
      <c r="D30" s="23" t="s">
        <v>10</v>
      </c>
      <c r="E30" s="16">
        <v>11</v>
      </c>
      <c r="F30" s="16">
        <v>14</v>
      </c>
      <c r="G30" s="107"/>
    </row>
    <row r="31" spans="1:7" ht="31.5">
      <c r="A31" s="14">
        <v>27</v>
      </c>
      <c r="B31" s="114"/>
      <c r="C31" s="24" t="s">
        <v>41</v>
      </c>
      <c r="D31" s="73" t="s">
        <v>42</v>
      </c>
      <c r="E31" s="73">
        <v>13</v>
      </c>
      <c r="F31" s="73">
        <v>21</v>
      </c>
      <c r="G31" s="108"/>
    </row>
    <row r="32" spans="1:7" ht="31.5">
      <c r="A32" s="14">
        <v>28</v>
      </c>
      <c r="B32" s="103" t="s">
        <v>75</v>
      </c>
      <c r="C32" s="25" t="s">
        <v>157</v>
      </c>
      <c r="D32" s="85" t="s">
        <v>145</v>
      </c>
      <c r="E32" s="85">
        <v>0</v>
      </c>
      <c r="F32" s="85">
        <v>26</v>
      </c>
      <c r="G32" s="109">
        <f>SUM(E32:E36)/SUM(F32:F36)</f>
        <v>0.52631578947368418</v>
      </c>
    </row>
    <row r="33" spans="1:7">
      <c r="A33" s="14">
        <v>29</v>
      </c>
      <c r="B33" s="104"/>
      <c r="C33" s="25" t="s">
        <v>158</v>
      </c>
      <c r="D33" s="85" t="s">
        <v>145</v>
      </c>
      <c r="E33" s="85">
        <v>1</v>
      </c>
      <c r="F33" s="85">
        <v>1</v>
      </c>
      <c r="G33" s="110"/>
    </row>
    <row r="34" spans="1:7" ht="51" customHeight="1">
      <c r="A34" s="14">
        <v>30</v>
      </c>
      <c r="B34" s="104"/>
      <c r="C34" s="79" t="s">
        <v>56</v>
      </c>
      <c r="D34" s="80" t="s">
        <v>57</v>
      </c>
      <c r="E34" s="74">
        <v>1</v>
      </c>
      <c r="F34" s="74">
        <v>2</v>
      </c>
      <c r="G34" s="107"/>
    </row>
    <row r="35" spans="1:7" ht="31.5">
      <c r="A35" s="14">
        <v>31</v>
      </c>
      <c r="B35" s="104"/>
      <c r="C35" s="25" t="s">
        <v>83</v>
      </c>
      <c r="D35" s="26" t="s">
        <v>84</v>
      </c>
      <c r="E35" s="23">
        <v>27</v>
      </c>
      <c r="F35" s="23">
        <v>27</v>
      </c>
      <c r="G35" s="107"/>
    </row>
    <row r="36" spans="1:7" ht="31.5">
      <c r="A36" s="14">
        <v>32</v>
      </c>
      <c r="B36" s="105"/>
      <c r="C36" s="25" t="s">
        <v>104</v>
      </c>
      <c r="D36" s="26" t="s">
        <v>84</v>
      </c>
      <c r="E36" s="23">
        <v>1</v>
      </c>
      <c r="F36" s="23">
        <v>1</v>
      </c>
      <c r="G36" s="108"/>
    </row>
    <row r="37" spans="1:7">
      <c r="A37" s="14">
        <v>33</v>
      </c>
      <c r="B37" s="103" t="s">
        <v>76</v>
      </c>
      <c r="C37" s="25" t="s">
        <v>85</v>
      </c>
      <c r="D37" s="26" t="s">
        <v>6</v>
      </c>
      <c r="E37" s="23">
        <v>1</v>
      </c>
      <c r="F37" s="23">
        <v>1</v>
      </c>
      <c r="G37" s="106">
        <f>SUM(E37:E52)/SUM(F37:F52)</f>
        <v>0.63082901554404147</v>
      </c>
    </row>
    <row r="38" spans="1:7">
      <c r="A38" s="14">
        <v>34</v>
      </c>
      <c r="B38" s="104"/>
      <c r="C38" s="27" t="s">
        <v>5</v>
      </c>
      <c r="D38" s="23" t="s">
        <v>6</v>
      </c>
      <c r="E38" s="23">
        <v>32</v>
      </c>
      <c r="F38" s="23">
        <v>32</v>
      </c>
      <c r="G38" s="107"/>
    </row>
    <row r="39" spans="1:7">
      <c r="A39" s="14">
        <v>35</v>
      </c>
      <c r="B39" s="104"/>
      <c r="C39" s="22" t="s">
        <v>43</v>
      </c>
      <c r="D39" s="23" t="s">
        <v>6</v>
      </c>
      <c r="E39" s="23">
        <v>35</v>
      </c>
      <c r="F39" s="23">
        <v>163</v>
      </c>
      <c r="G39" s="107"/>
    </row>
    <row r="40" spans="1:7">
      <c r="A40" s="14">
        <v>36</v>
      </c>
      <c r="B40" s="104"/>
      <c r="C40" s="22" t="s">
        <v>44</v>
      </c>
      <c r="D40" s="23" t="s">
        <v>6</v>
      </c>
      <c r="E40" s="23">
        <v>34</v>
      </c>
      <c r="F40" s="23">
        <v>41</v>
      </c>
      <c r="G40" s="107"/>
    </row>
    <row r="41" spans="1:7">
      <c r="A41" s="14"/>
      <c r="B41" s="104"/>
      <c r="C41" s="22" t="s">
        <v>173</v>
      </c>
      <c r="D41" s="23" t="s">
        <v>6</v>
      </c>
      <c r="E41" s="23">
        <v>3</v>
      </c>
      <c r="F41" s="23">
        <v>3</v>
      </c>
      <c r="G41" s="107"/>
    </row>
    <row r="42" spans="1:7" ht="19.899999999999999" customHeight="1">
      <c r="A42" s="14">
        <v>37</v>
      </c>
      <c r="B42" s="104"/>
      <c r="C42" s="22" t="s">
        <v>45</v>
      </c>
      <c r="D42" s="23" t="s">
        <v>6</v>
      </c>
      <c r="E42" s="23">
        <v>19</v>
      </c>
      <c r="F42" s="23">
        <v>22</v>
      </c>
      <c r="G42" s="107"/>
    </row>
    <row r="43" spans="1:7" ht="19.899999999999999" customHeight="1">
      <c r="A43" s="14">
        <v>38</v>
      </c>
      <c r="B43" s="104"/>
      <c r="C43" s="22" t="s">
        <v>86</v>
      </c>
      <c r="D43" s="23" t="s">
        <v>6</v>
      </c>
      <c r="E43" s="23">
        <v>1</v>
      </c>
      <c r="F43" s="23">
        <v>2</v>
      </c>
      <c r="G43" s="107"/>
    </row>
    <row r="44" spans="1:7" ht="18.600000000000001" customHeight="1">
      <c r="A44" s="14">
        <v>39</v>
      </c>
      <c r="B44" s="104"/>
      <c r="C44" s="22" t="s">
        <v>46</v>
      </c>
      <c r="D44" s="23" t="s">
        <v>6</v>
      </c>
      <c r="E44" s="23">
        <v>0</v>
      </c>
      <c r="F44" s="23">
        <v>9</v>
      </c>
      <c r="G44" s="107"/>
    </row>
    <row r="45" spans="1:7" ht="18.600000000000001" customHeight="1">
      <c r="A45" s="14">
        <v>40</v>
      </c>
      <c r="B45" s="104"/>
      <c r="C45" s="22" t="s">
        <v>100</v>
      </c>
      <c r="D45" s="23" t="s">
        <v>6</v>
      </c>
      <c r="E45" s="23">
        <v>0</v>
      </c>
      <c r="F45" s="23">
        <v>3</v>
      </c>
      <c r="G45" s="107"/>
    </row>
    <row r="46" spans="1:7" ht="49.5" customHeight="1">
      <c r="A46" s="14">
        <v>41</v>
      </c>
      <c r="B46" s="104"/>
      <c r="C46" s="22" t="s">
        <v>167</v>
      </c>
      <c r="D46" s="23" t="s">
        <v>6</v>
      </c>
      <c r="E46" s="23">
        <v>0</v>
      </c>
      <c r="F46" s="23">
        <v>1</v>
      </c>
      <c r="G46" s="107"/>
    </row>
    <row r="47" spans="1:7" ht="31.5">
      <c r="A47" s="14">
        <v>42</v>
      </c>
      <c r="B47" s="104"/>
      <c r="C47" s="22" t="s">
        <v>70</v>
      </c>
      <c r="D47" s="23" t="s">
        <v>6</v>
      </c>
      <c r="E47" s="23">
        <v>7</v>
      </c>
      <c r="F47" s="23">
        <v>9</v>
      </c>
      <c r="G47" s="107"/>
    </row>
    <row r="48" spans="1:7" ht="31.5">
      <c r="A48" s="14">
        <v>43</v>
      </c>
      <c r="B48" s="104"/>
      <c r="C48" s="22" t="s">
        <v>51</v>
      </c>
      <c r="D48" s="23" t="s">
        <v>6</v>
      </c>
      <c r="E48" s="23">
        <v>4</v>
      </c>
      <c r="F48" s="23">
        <v>19</v>
      </c>
      <c r="G48" s="107"/>
    </row>
    <row r="49" spans="1:7">
      <c r="A49" s="14">
        <v>44</v>
      </c>
      <c r="B49" s="104"/>
      <c r="C49" s="22" t="s">
        <v>164</v>
      </c>
      <c r="D49" s="23" t="s">
        <v>6</v>
      </c>
      <c r="E49" s="23">
        <v>50</v>
      </c>
      <c r="F49" s="23">
        <v>82</v>
      </c>
      <c r="G49" s="107"/>
    </row>
    <row r="50" spans="1:7">
      <c r="A50" s="14">
        <v>45</v>
      </c>
      <c r="B50" s="104"/>
      <c r="C50" s="22" t="s">
        <v>60</v>
      </c>
      <c r="D50" s="23" t="s">
        <v>6</v>
      </c>
      <c r="E50" s="23">
        <v>4</v>
      </c>
      <c r="F50" s="23">
        <v>4</v>
      </c>
      <c r="G50" s="107"/>
    </row>
    <row r="51" spans="1:7">
      <c r="A51" s="14">
        <v>46</v>
      </c>
      <c r="B51" s="104"/>
      <c r="C51" s="22" t="s">
        <v>61</v>
      </c>
      <c r="D51" s="23" t="s">
        <v>6</v>
      </c>
      <c r="E51" s="23">
        <v>296</v>
      </c>
      <c r="F51" s="23">
        <v>380</v>
      </c>
      <c r="G51" s="107"/>
    </row>
    <row r="52" spans="1:7" ht="18" customHeight="1">
      <c r="A52" s="14">
        <v>47</v>
      </c>
      <c r="B52" s="105"/>
      <c r="C52" s="22" t="s">
        <v>159</v>
      </c>
      <c r="D52" s="23" t="s">
        <v>6</v>
      </c>
      <c r="E52" s="23">
        <v>1</v>
      </c>
      <c r="F52" s="23">
        <v>1</v>
      </c>
      <c r="G52" s="108"/>
    </row>
    <row r="53" spans="1:7">
      <c r="A53" s="14">
        <v>48</v>
      </c>
      <c r="B53" s="111" t="s">
        <v>66</v>
      </c>
      <c r="C53" s="89" t="s">
        <v>14</v>
      </c>
      <c r="D53" s="23" t="s">
        <v>15</v>
      </c>
      <c r="E53" s="23">
        <v>10</v>
      </c>
      <c r="F53" s="23">
        <v>10</v>
      </c>
      <c r="G53" s="106">
        <f>SUM(E53:E58)/SUM(F53:F58)</f>
        <v>1</v>
      </c>
    </row>
    <row r="54" spans="1:7" ht="31.5">
      <c r="A54" s="14">
        <v>49</v>
      </c>
      <c r="B54" s="111"/>
      <c r="C54" s="89" t="s">
        <v>18</v>
      </c>
      <c r="D54" s="23" t="s">
        <v>19</v>
      </c>
      <c r="E54" s="23">
        <v>60</v>
      </c>
      <c r="F54" s="23">
        <v>60</v>
      </c>
      <c r="G54" s="107"/>
    </row>
    <row r="55" spans="1:7" ht="31.5">
      <c r="A55" s="14">
        <v>50</v>
      </c>
      <c r="B55" s="111"/>
      <c r="C55" s="89" t="s">
        <v>20</v>
      </c>
      <c r="D55" s="23" t="s">
        <v>19</v>
      </c>
      <c r="E55" s="23">
        <v>85</v>
      </c>
      <c r="F55" s="23">
        <v>85</v>
      </c>
      <c r="G55" s="107"/>
    </row>
    <row r="56" spans="1:7" ht="31.5">
      <c r="A56" s="14">
        <v>51</v>
      </c>
      <c r="B56" s="111"/>
      <c r="C56" s="89" t="s">
        <v>165</v>
      </c>
      <c r="D56" s="23" t="s">
        <v>19</v>
      </c>
      <c r="E56" s="16">
        <v>1</v>
      </c>
      <c r="F56" s="16">
        <v>1</v>
      </c>
      <c r="G56" s="107"/>
    </row>
    <row r="57" spans="1:7" ht="31.5">
      <c r="A57" s="14">
        <v>52</v>
      </c>
      <c r="B57" s="111"/>
      <c r="C57" s="89" t="s">
        <v>32</v>
      </c>
      <c r="D57" s="23" t="s">
        <v>19</v>
      </c>
      <c r="E57" s="23">
        <v>11</v>
      </c>
      <c r="F57" s="23">
        <v>11</v>
      </c>
      <c r="G57" s="107"/>
    </row>
    <row r="58" spans="1:7" ht="36" customHeight="1">
      <c r="A58" s="14">
        <v>53</v>
      </c>
      <c r="B58" s="111"/>
      <c r="C58" s="89" t="s">
        <v>33</v>
      </c>
      <c r="D58" s="23" t="s">
        <v>19</v>
      </c>
      <c r="E58" s="23">
        <v>8</v>
      </c>
      <c r="F58" s="23">
        <v>8</v>
      </c>
      <c r="G58" s="108"/>
    </row>
    <row r="59" spans="1:7" ht="48" customHeight="1">
      <c r="A59" s="14">
        <v>54</v>
      </c>
      <c r="B59" s="103" t="s">
        <v>68</v>
      </c>
      <c r="C59" s="89" t="s">
        <v>90</v>
      </c>
      <c r="D59" s="23" t="s">
        <v>81</v>
      </c>
      <c r="E59" s="23">
        <v>2</v>
      </c>
      <c r="F59" s="23">
        <v>6</v>
      </c>
      <c r="G59" s="106">
        <f>SUM(E59:E63)/SUM(F59:F63)</f>
        <v>0.58505018489170624</v>
      </c>
    </row>
    <row r="60" spans="1:7" ht="34.15" customHeight="1">
      <c r="A60" s="14">
        <v>55</v>
      </c>
      <c r="B60" s="104"/>
      <c r="C60" s="89" t="s">
        <v>12</v>
      </c>
      <c r="D60" s="23" t="s">
        <v>13</v>
      </c>
      <c r="E60" s="23">
        <v>1513</v>
      </c>
      <c r="F60" s="23">
        <v>2336</v>
      </c>
      <c r="G60" s="107"/>
    </row>
    <row r="61" spans="1:7" ht="33" customHeight="1">
      <c r="A61" s="14">
        <v>56</v>
      </c>
      <c r="B61" s="104"/>
      <c r="C61" s="89" t="s">
        <v>30</v>
      </c>
      <c r="D61" s="23" t="s">
        <v>13</v>
      </c>
      <c r="E61" s="23">
        <v>47</v>
      </c>
      <c r="F61" s="23">
        <v>121</v>
      </c>
      <c r="G61" s="107"/>
    </row>
    <row r="62" spans="1:7" ht="31.15" customHeight="1">
      <c r="A62" s="14">
        <v>57</v>
      </c>
      <c r="B62" s="104"/>
      <c r="C62" s="89" t="s">
        <v>34</v>
      </c>
      <c r="D62" s="23" t="s">
        <v>13</v>
      </c>
      <c r="E62" s="23">
        <v>11</v>
      </c>
      <c r="F62" s="23">
        <v>253</v>
      </c>
      <c r="G62" s="107"/>
    </row>
    <row r="63" spans="1:7" ht="31.9" customHeight="1">
      <c r="A63" s="14">
        <v>58</v>
      </c>
      <c r="B63" s="105"/>
      <c r="C63" s="89" t="s">
        <v>47</v>
      </c>
      <c r="D63" s="23" t="s">
        <v>13</v>
      </c>
      <c r="E63" s="23">
        <v>642</v>
      </c>
      <c r="F63" s="23">
        <v>1070</v>
      </c>
      <c r="G63" s="108"/>
    </row>
    <row r="64" spans="1:7" ht="67.5" customHeight="1">
      <c r="A64" s="14">
        <v>59</v>
      </c>
      <c r="B64" s="103" t="s">
        <v>77</v>
      </c>
      <c r="C64" s="22" t="s">
        <v>54</v>
      </c>
      <c r="D64" s="23" t="s">
        <v>55</v>
      </c>
      <c r="E64" s="23">
        <v>10</v>
      </c>
      <c r="F64" s="23">
        <v>10</v>
      </c>
      <c r="G64" s="106">
        <f>SUM(E64:E66)/SUM(F64:F66)</f>
        <v>1</v>
      </c>
    </row>
    <row r="65" spans="1:7">
      <c r="A65" s="14">
        <v>60</v>
      </c>
      <c r="B65" s="104"/>
      <c r="C65" s="22" t="s">
        <v>58</v>
      </c>
      <c r="D65" s="23" t="s">
        <v>55</v>
      </c>
      <c r="E65" s="23">
        <v>11</v>
      </c>
      <c r="F65" s="23">
        <v>11</v>
      </c>
      <c r="G65" s="107"/>
    </row>
    <row r="66" spans="1:7" ht="31.15" customHeight="1">
      <c r="A66" s="14">
        <v>61</v>
      </c>
      <c r="B66" s="105"/>
      <c r="C66" s="22" t="s">
        <v>59</v>
      </c>
      <c r="D66" s="23" t="s">
        <v>55</v>
      </c>
      <c r="E66" s="23">
        <v>44</v>
      </c>
      <c r="F66" s="23">
        <v>44</v>
      </c>
      <c r="G66" s="108"/>
    </row>
    <row r="67" spans="1:7" ht="31.15" customHeight="1">
      <c r="A67" s="14">
        <v>62</v>
      </c>
      <c r="B67" s="103" t="s">
        <v>78</v>
      </c>
      <c r="C67" s="22" t="s">
        <v>105</v>
      </c>
      <c r="D67" s="23" t="s">
        <v>72</v>
      </c>
      <c r="E67" s="23">
        <v>3</v>
      </c>
      <c r="F67" s="23">
        <v>3</v>
      </c>
      <c r="G67" s="106">
        <v>1</v>
      </c>
    </row>
    <row r="68" spans="1:7" ht="31.15" customHeight="1">
      <c r="A68" s="14">
        <v>63</v>
      </c>
      <c r="B68" s="104"/>
      <c r="C68" s="22" t="s">
        <v>106</v>
      </c>
      <c r="D68" s="23" t="s">
        <v>72</v>
      </c>
      <c r="E68" s="23">
        <v>2</v>
      </c>
      <c r="F68" s="23">
        <v>2</v>
      </c>
      <c r="G68" s="107"/>
    </row>
    <row r="69" spans="1:7" ht="31.15" customHeight="1">
      <c r="A69" s="14">
        <v>64</v>
      </c>
      <c r="B69" s="104"/>
      <c r="C69" s="22" t="s">
        <v>71</v>
      </c>
      <c r="D69" s="23" t="s">
        <v>72</v>
      </c>
      <c r="E69" s="23">
        <v>25</v>
      </c>
      <c r="F69" s="23">
        <v>25</v>
      </c>
      <c r="G69" s="107"/>
    </row>
    <row r="70" spans="1:7" ht="31.15" customHeight="1">
      <c r="A70" s="14">
        <v>65</v>
      </c>
      <c r="B70" s="105"/>
      <c r="C70" s="22" t="s">
        <v>16</v>
      </c>
      <c r="D70" s="23" t="s">
        <v>17</v>
      </c>
      <c r="E70" s="23">
        <v>11</v>
      </c>
      <c r="F70" s="23">
        <v>11</v>
      </c>
      <c r="G70" s="108"/>
    </row>
    <row r="71" spans="1:7" s="45" customFormat="1" ht="18.75">
      <c r="A71" s="39"/>
      <c r="B71" s="40" t="s">
        <v>82</v>
      </c>
      <c r="C71" s="41"/>
      <c r="D71" s="42"/>
      <c r="E71" s="43">
        <f>SUM(E5:E70)</f>
        <v>6206</v>
      </c>
      <c r="F71" s="43">
        <f>SUM(F5:F70)</f>
        <v>8609</v>
      </c>
      <c r="G71" s="44">
        <f>E71/F71</f>
        <v>0.72087350447206411</v>
      </c>
    </row>
  </sheetData>
  <sortState ref="A4:G49">
    <sortCondition ref="D4:D49"/>
  </sortState>
  <mergeCells count="18">
    <mergeCell ref="A2:G2"/>
    <mergeCell ref="A3:G3"/>
    <mergeCell ref="B5:B17"/>
    <mergeCell ref="B18:B31"/>
    <mergeCell ref="G5:G17"/>
    <mergeCell ref="G18:G31"/>
    <mergeCell ref="B67:B70"/>
    <mergeCell ref="G67:G70"/>
    <mergeCell ref="G32:G36"/>
    <mergeCell ref="B32:B36"/>
    <mergeCell ref="B37:B52"/>
    <mergeCell ref="B53:B58"/>
    <mergeCell ref="G64:G66"/>
    <mergeCell ref="B64:B66"/>
    <mergeCell ref="G53:G58"/>
    <mergeCell ref="G37:G52"/>
    <mergeCell ref="B59:B63"/>
    <mergeCell ref="G59:G63"/>
  </mergeCells>
  <pageMargins left="0.7" right="0.7" top="0.75" bottom="0.7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8"/>
  <sheetViews>
    <sheetView tabSelected="1" topLeftCell="A67" workbookViewId="0">
      <selection activeCell="E23" sqref="E23"/>
    </sheetView>
  </sheetViews>
  <sheetFormatPr defaultColWidth="9.140625" defaultRowHeight="15"/>
  <cols>
    <col min="1" max="1" width="7.42578125" style="29" customWidth="1"/>
    <col min="2" max="2" width="20.140625" style="29" customWidth="1"/>
    <col min="3" max="3" width="70.28515625" style="29" customWidth="1"/>
    <col min="4" max="5" width="14.7109375" style="29" customWidth="1"/>
    <col min="6" max="6" width="16.28515625" style="29" customWidth="1"/>
    <col min="7" max="8" width="16.7109375" style="29" customWidth="1"/>
    <col min="9" max="9" width="15.42578125" style="29" customWidth="1"/>
    <col min="10" max="10" width="17" style="29" customWidth="1"/>
    <col min="11" max="16384" width="9.140625" style="29"/>
  </cols>
  <sheetData>
    <row r="1" spans="1:9" ht="18.75">
      <c r="A1" s="121" t="s">
        <v>64</v>
      </c>
      <c r="B1" s="121"/>
      <c r="C1" s="121"/>
      <c r="D1" s="121"/>
      <c r="E1" s="121"/>
      <c r="F1" s="121"/>
    </row>
    <row r="2" spans="1:9" ht="18.75">
      <c r="A2" s="121" t="s">
        <v>170</v>
      </c>
      <c r="B2" s="121"/>
      <c r="C2" s="121"/>
      <c r="D2" s="121"/>
      <c r="E2" s="121"/>
      <c r="F2" s="121"/>
    </row>
    <row r="4" spans="1:9" ht="63">
      <c r="A4" s="7" t="s">
        <v>0</v>
      </c>
      <c r="B4" s="7" t="s">
        <v>65</v>
      </c>
      <c r="C4" s="7" t="s">
        <v>1</v>
      </c>
      <c r="D4" s="13" t="s">
        <v>80</v>
      </c>
      <c r="E4" s="13" t="s">
        <v>88</v>
      </c>
      <c r="F4" s="10" t="s">
        <v>87</v>
      </c>
      <c r="G4" s="10" t="s">
        <v>67</v>
      </c>
      <c r="H4" s="13" t="s">
        <v>89</v>
      </c>
      <c r="I4" s="13" t="s">
        <v>63</v>
      </c>
    </row>
    <row r="5" spans="1:9" ht="31.5">
      <c r="A5" s="8">
        <v>1</v>
      </c>
      <c r="B5" s="30" t="s">
        <v>95</v>
      </c>
      <c r="C5" s="31" t="s">
        <v>91</v>
      </c>
      <c r="D5" s="47">
        <v>53</v>
      </c>
      <c r="E5" s="47">
        <v>0</v>
      </c>
      <c r="F5" s="48">
        <v>167</v>
      </c>
      <c r="G5" s="34">
        <f xml:space="preserve"> D5/F5</f>
        <v>0.31736526946107785</v>
      </c>
      <c r="H5" s="35">
        <f>E5/F5</f>
        <v>0</v>
      </c>
      <c r="I5" s="36">
        <f>G5+H5</f>
        <v>0.31736526946107785</v>
      </c>
    </row>
    <row r="6" spans="1:9" ht="15.75" customHeight="1">
      <c r="A6" s="8">
        <v>3</v>
      </c>
      <c r="B6" s="129" t="s">
        <v>68</v>
      </c>
      <c r="C6" s="9" t="s">
        <v>12</v>
      </c>
      <c r="D6" s="8">
        <v>1515</v>
      </c>
      <c r="E6" s="47">
        <v>2</v>
      </c>
      <c r="F6" s="8">
        <v>2336</v>
      </c>
      <c r="G6" s="125">
        <f>SUM(D6:D13)/SUM(F6:F13)</f>
        <v>0.62253521126760558</v>
      </c>
      <c r="H6" s="130">
        <f>SUM(E6:E13)/SUM(F6:F13)</f>
        <v>5.6338028169014088E-4</v>
      </c>
      <c r="I6" s="131">
        <f>G6+H6</f>
        <v>0.6230985915492957</v>
      </c>
    </row>
    <row r="7" spans="1:9" ht="15.75">
      <c r="A7" s="8">
        <v>4</v>
      </c>
      <c r="B7" s="129"/>
      <c r="C7" s="9" t="s">
        <v>30</v>
      </c>
      <c r="D7" s="8">
        <v>43</v>
      </c>
      <c r="E7" s="47">
        <v>0</v>
      </c>
      <c r="F7" s="8">
        <v>121</v>
      </c>
      <c r="G7" s="125"/>
      <c r="H7" s="130"/>
      <c r="I7" s="131"/>
    </row>
    <row r="8" spans="1:9" ht="15.75">
      <c r="A8" s="8">
        <v>5</v>
      </c>
      <c r="B8" s="129"/>
      <c r="C8" s="9" t="s">
        <v>47</v>
      </c>
      <c r="D8" s="8">
        <v>651</v>
      </c>
      <c r="E8" s="47">
        <v>0</v>
      </c>
      <c r="F8" s="8">
        <v>1070</v>
      </c>
      <c r="G8" s="125"/>
      <c r="H8" s="130"/>
      <c r="I8" s="131"/>
    </row>
    <row r="9" spans="1:9" ht="31.5">
      <c r="A9" s="8">
        <v>6</v>
      </c>
      <c r="B9" s="129"/>
      <c r="C9" s="31" t="s">
        <v>92</v>
      </c>
      <c r="D9" s="8">
        <v>0</v>
      </c>
      <c r="E9" s="47">
        <v>0</v>
      </c>
      <c r="F9" s="8">
        <v>1</v>
      </c>
      <c r="G9" s="125"/>
      <c r="H9" s="130"/>
      <c r="I9" s="131"/>
    </row>
    <row r="10" spans="1:9" ht="31.5">
      <c r="A10" s="8"/>
      <c r="B10" s="129"/>
      <c r="C10" s="31" t="s">
        <v>172</v>
      </c>
      <c r="D10" s="8">
        <v>0</v>
      </c>
      <c r="E10" s="95">
        <v>0</v>
      </c>
      <c r="F10" s="8">
        <v>4</v>
      </c>
      <c r="G10" s="125"/>
      <c r="H10" s="130"/>
      <c r="I10" s="131"/>
    </row>
    <row r="11" spans="1:9" ht="15.75">
      <c r="A11" s="8">
        <v>7</v>
      </c>
      <c r="B11" s="129"/>
      <c r="C11" s="9" t="s">
        <v>90</v>
      </c>
      <c r="D11" s="8">
        <v>1</v>
      </c>
      <c r="E11" s="47">
        <v>0</v>
      </c>
      <c r="F11" s="8">
        <v>6</v>
      </c>
      <c r="G11" s="125"/>
      <c r="H11" s="130"/>
      <c r="I11" s="131"/>
    </row>
    <row r="12" spans="1:9" ht="15.75">
      <c r="A12" s="8">
        <v>8</v>
      </c>
      <c r="B12" s="129"/>
      <c r="C12" s="9" t="s">
        <v>93</v>
      </c>
      <c r="D12" s="8">
        <v>0</v>
      </c>
      <c r="E12" s="47">
        <v>0</v>
      </c>
      <c r="F12" s="8">
        <v>9</v>
      </c>
      <c r="G12" s="125"/>
      <c r="H12" s="130"/>
      <c r="I12" s="131"/>
    </row>
    <row r="13" spans="1:9" ht="15.75">
      <c r="A13" s="8">
        <v>9</v>
      </c>
      <c r="B13" s="129"/>
      <c r="C13" s="9" t="s">
        <v>94</v>
      </c>
      <c r="D13" s="8">
        <v>0</v>
      </c>
      <c r="E13" s="47">
        <v>0</v>
      </c>
      <c r="F13" s="8">
        <v>3</v>
      </c>
      <c r="G13" s="125"/>
      <c r="H13" s="130"/>
      <c r="I13" s="131"/>
    </row>
    <row r="14" spans="1:9" ht="15.75">
      <c r="A14" s="8">
        <v>10</v>
      </c>
      <c r="B14" s="122" t="s">
        <v>66</v>
      </c>
      <c r="C14" s="9" t="s">
        <v>18</v>
      </c>
      <c r="D14" s="8">
        <v>46</v>
      </c>
      <c r="E14" s="47">
        <v>0</v>
      </c>
      <c r="F14" s="8">
        <v>60</v>
      </c>
      <c r="G14" s="126">
        <f>SUM(D14:D19)/SUM(F14:F19)</f>
        <v>0.80571428571428572</v>
      </c>
      <c r="H14" s="130">
        <f>SUM(E14:E19)/SUM(F14:F19)</f>
        <v>0</v>
      </c>
      <c r="I14" s="131">
        <f>G14+H14</f>
        <v>0.80571428571428572</v>
      </c>
    </row>
    <row r="15" spans="1:9" ht="15.75">
      <c r="A15" s="8">
        <v>11</v>
      </c>
      <c r="B15" s="123"/>
      <c r="C15" s="9" t="s">
        <v>20</v>
      </c>
      <c r="D15" s="8">
        <v>69</v>
      </c>
      <c r="E15" s="47">
        <v>0</v>
      </c>
      <c r="F15" s="8">
        <v>85</v>
      </c>
      <c r="G15" s="127"/>
      <c r="H15" s="130"/>
      <c r="I15" s="131"/>
    </row>
    <row r="16" spans="1:9" ht="15.75">
      <c r="A16" s="8">
        <v>12</v>
      </c>
      <c r="B16" s="123"/>
      <c r="C16" s="9" t="s">
        <v>14</v>
      </c>
      <c r="D16" s="8">
        <v>10</v>
      </c>
      <c r="E16" s="47">
        <v>0</v>
      </c>
      <c r="F16" s="8">
        <v>10</v>
      </c>
      <c r="G16" s="127"/>
      <c r="H16" s="130"/>
      <c r="I16" s="131"/>
    </row>
    <row r="17" spans="1:9" ht="15.75">
      <c r="A17" s="8"/>
      <c r="B17" s="123"/>
      <c r="C17" s="9" t="s">
        <v>165</v>
      </c>
      <c r="D17" s="8">
        <v>0</v>
      </c>
      <c r="E17" s="90">
        <v>0</v>
      </c>
      <c r="F17" s="8">
        <v>1</v>
      </c>
      <c r="G17" s="127"/>
      <c r="H17" s="130"/>
      <c r="I17" s="131"/>
    </row>
    <row r="18" spans="1:9" ht="15.75">
      <c r="A18" s="8">
        <v>13</v>
      </c>
      <c r="B18" s="123"/>
      <c r="C18" s="9" t="s">
        <v>32</v>
      </c>
      <c r="D18" s="8">
        <v>11</v>
      </c>
      <c r="E18" s="47">
        <v>0</v>
      </c>
      <c r="F18" s="8">
        <v>11</v>
      </c>
      <c r="G18" s="127"/>
      <c r="H18" s="130"/>
      <c r="I18" s="131"/>
    </row>
    <row r="19" spans="1:9" ht="15.75">
      <c r="A19" s="8">
        <v>14</v>
      </c>
      <c r="B19" s="124"/>
      <c r="C19" s="9" t="s">
        <v>33</v>
      </c>
      <c r="D19" s="8">
        <v>5</v>
      </c>
      <c r="E19" s="47">
        <v>0</v>
      </c>
      <c r="F19" s="8">
        <v>8</v>
      </c>
      <c r="G19" s="128"/>
      <c r="H19" s="130"/>
      <c r="I19" s="131"/>
    </row>
    <row r="20" spans="1:9" ht="47.25">
      <c r="A20" s="8">
        <v>16</v>
      </c>
      <c r="B20" s="115" t="s">
        <v>73</v>
      </c>
      <c r="C20" s="12" t="s">
        <v>107</v>
      </c>
      <c r="D20" s="8">
        <v>0</v>
      </c>
      <c r="E20" s="8">
        <v>9</v>
      </c>
      <c r="F20" s="8">
        <v>488</v>
      </c>
      <c r="G20" s="126">
        <f xml:space="preserve"> SUM(D20:D21)/SUM(F20:F21)</f>
        <v>0</v>
      </c>
      <c r="H20" s="136">
        <f xml:space="preserve"> SUM(E20:E21)/SUM(F20:F21)</f>
        <v>5.2603892688058915E-3</v>
      </c>
      <c r="I20" s="138">
        <f>G20+H20</f>
        <v>5.2603892688058915E-3</v>
      </c>
    </row>
    <row r="21" spans="1:9" ht="47.25">
      <c r="A21" s="8">
        <v>17</v>
      </c>
      <c r="B21" s="132"/>
      <c r="C21" s="19" t="s">
        <v>108</v>
      </c>
      <c r="D21" s="18">
        <v>0</v>
      </c>
      <c r="E21" s="18">
        <v>1</v>
      </c>
      <c r="F21" s="18">
        <v>1413</v>
      </c>
      <c r="G21" s="128"/>
      <c r="H21" s="137"/>
      <c r="I21" s="139"/>
    </row>
    <row r="22" spans="1:9" ht="63">
      <c r="A22" s="8">
        <v>18</v>
      </c>
      <c r="B22" s="132"/>
      <c r="C22" s="17" t="s">
        <v>69</v>
      </c>
      <c r="D22" s="18">
        <v>0</v>
      </c>
      <c r="E22" s="18">
        <v>0</v>
      </c>
      <c r="F22" s="18">
        <v>3</v>
      </c>
      <c r="G22" s="142">
        <f>SUM(D22:D32)/SUM(F22:F32)</f>
        <v>2.0761245674740483E-2</v>
      </c>
      <c r="H22" s="144">
        <f>SUM(E22:E32)/SUM(F22:F32)</f>
        <v>3.4602076124567475E-3</v>
      </c>
      <c r="I22" s="145">
        <f>G22+H22</f>
        <v>2.4221453287197232E-2</v>
      </c>
    </row>
    <row r="23" spans="1:9" ht="47.25">
      <c r="A23" s="8">
        <v>19</v>
      </c>
      <c r="B23" s="132"/>
      <c r="C23" s="19" t="s">
        <v>36</v>
      </c>
      <c r="D23" s="18">
        <v>0</v>
      </c>
      <c r="E23" s="18">
        <v>1</v>
      </c>
      <c r="F23" s="18">
        <v>15</v>
      </c>
      <c r="G23" s="142"/>
      <c r="H23" s="144"/>
      <c r="I23" s="145"/>
    </row>
    <row r="24" spans="1:9" ht="78.75">
      <c r="A24" s="8">
        <v>20</v>
      </c>
      <c r="B24" s="132"/>
      <c r="C24" s="19" t="s">
        <v>38</v>
      </c>
      <c r="D24" s="18">
        <v>0</v>
      </c>
      <c r="E24" s="18">
        <v>0</v>
      </c>
      <c r="F24" s="18">
        <v>21</v>
      </c>
      <c r="G24" s="142"/>
      <c r="H24" s="144"/>
      <c r="I24" s="145"/>
    </row>
    <row r="25" spans="1:9" ht="63">
      <c r="A25" s="8">
        <v>21</v>
      </c>
      <c r="B25" s="132"/>
      <c r="C25" s="19" t="s">
        <v>39</v>
      </c>
      <c r="D25" s="18">
        <v>0</v>
      </c>
      <c r="E25" s="18">
        <v>0</v>
      </c>
      <c r="F25" s="18">
        <v>53</v>
      </c>
      <c r="G25" s="142"/>
      <c r="H25" s="144"/>
      <c r="I25" s="145"/>
    </row>
    <row r="26" spans="1:9" ht="63">
      <c r="A26" s="8">
        <v>22</v>
      </c>
      <c r="B26" s="132"/>
      <c r="C26" s="19" t="s">
        <v>49</v>
      </c>
      <c r="D26" s="18">
        <v>0</v>
      </c>
      <c r="E26" s="18">
        <v>0</v>
      </c>
      <c r="F26" s="18">
        <v>27</v>
      </c>
      <c r="G26" s="142"/>
      <c r="H26" s="144"/>
      <c r="I26" s="145"/>
    </row>
    <row r="27" spans="1:9" ht="65.25" customHeight="1">
      <c r="A27" s="8"/>
      <c r="B27" s="132"/>
      <c r="C27" s="12" t="s">
        <v>50</v>
      </c>
      <c r="D27" s="8">
        <v>6</v>
      </c>
      <c r="E27" s="47">
        <v>0</v>
      </c>
      <c r="F27" s="8">
        <v>152</v>
      </c>
      <c r="G27" s="142"/>
      <c r="H27" s="144"/>
      <c r="I27" s="145"/>
    </row>
    <row r="28" spans="1:9" ht="63">
      <c r="A28" s="8">
        <v>23</v>
      </c>
      <c r="B28" s="132"/>
      <c r="C28" s="19" t="s">
        <v>62</v>
      </c>
      <c r="D28" s="18">
        <v>0</v>
      </c>
      <c r="E28" s="18">
        <v>0</v>
      </c>
      <c r="F28" s="18">
        <v>14</v>
      </c>
      <c r="G28" s="142"/>
      <c r="H28" s="144"/>
      <c r="I28" s="145"/>
    </row>
    <row r="29" spans="1:9" ht="15.75">
      <c r="A29" s="8">
        <v>24</v>
      </c>
      <c r="B29" s="132"/>
      <c r="C29" s="19" t="s">
        <v>7</v>
      </c>
      <c r="D29" s="18">
        <v>0</v>
      </c>
      <c r="E29" s="18">
        <v>0</v>
      </c>
      <c r="F29" s="18">
        <v>1</v>
      </c>
      <c r="G29" s="142"/>
      <c r="H29" s="144"/>
      <c r="I29" s="145"/>
    </row>
    <row r="30" spans="1:9" ht="15.75">
      <c r="A30" s="8">
        <v>25</v>
      </c>
      <c r="B30" s="132"/>
      <c r="C30" s="19" t="s">
        <v>11</v>
      </c>
      <c r="D30" s="18">
        <v>0</v>
      </c>
      <c r="E30" s="18">
        <v>0</v>
      </c>
      <c r="F30" s="18">
        <v>1</v>
      </c>
      <c r="G30" s="142"/>
      <c r="H30" s="144"/>
      <c r="I30" s="145"/>
    </row>
    <row r="31" spans="1:9" ht="15.75">
      <c r="A31" s="8">
        <v>26</v>
      </c>
      <c r="B31" s="132"/>
      <c r="C31" s="19" t="s">
        <v>21</v>
      </c>
      <c r="D31" s="18">
        <v>0</v>
      </c>
      <c r="E31" s="18">
        <v>0</v>
      </c>
      <c r="F31" s="18">
        <v>1</v>
      </c>
      <c r="G31" s="142"/>
      <c r="H31" s="144"/>
      <c r="I31" s="145"/>
    </row>
    <row r="32" spans="1:9" ht="15.75">
      <c r="A32" s="8">
        <v>27</v>
      </c>
      <c r="B32" s="116"/>
      <c r="C32" s="19" t="s">
        <v>31</v>
      </c>
      <c r="D32" s="18">
        <v>0</v>
      </c>
      <c r="E32" s="18">
        <v>0</v>
      </c>
      <c r="F32" s="18">
        <v>1</v>
      </c>
      <c r="G32" s="143"/>
      <c r="H32" s="137"/>
      <c r="I32" s="139"/>
    </row>
    <row r="33" spans="1:9" ht="31.5">
      <c r="A33" s="8"/>
      <c r="B33" s="115" t="s">
        <v>75</v>
      </c>
      <c r="C33" s="32" t="s">
        <v>83</v>
      </c>
      <c r="D33" s="81">
        <v>0</v>
      </c>
      <c r="E33" s="81">
        <v>0</v>
      </c>
      <c r="F33" s="81">
        <v>27</v>
      </c>
      <c r="G33" s="117">
        <f>SUM(D33:D34)/SUM(F33:F34)</f>
        <v>0</v>
      </c>
      <c r="H33" s="117">
        <f>SUM(E33:E34)/SUM(F33:F34)</f>
        <v>0</v>
      </c>
      <c r="I33" s="119">
        <f>G33+H33</f>
        <v>0</v>
      </c>
    </row>
    <row r="34" spans="1:9" ht="31.5">
      <c r="A34" s="8">
        <v>28</v>
      </c>
      <c r="B34" s="116"/>
      <c r="C34" s="102" t="s">
        <v>104</v>
      </c>
      <c r="D34" s="68">
        <v>0</v>
      </c>
      <c r="E34" s="68">
        <v>0</v>
      </c>
      <c r="F34" s="68">
        <v>1</v>
      </c>
      <c r="G34" s="118"/>
      <c r="H34" s="118"/>
      <c r="I34" s="120"/>
    </row>
    <row r="35" spans="1:9" ht="31.5">
      <c r="A35" s="8"/>
      <c r="B35" s="134" t="s">
        <v>76</v>
      </c>
      <c r="C35" s="82" t="s">
        <v>160</v>
      </c>
      <c r="D35" s="83">
        <v>0</v>
      </c>
      <c r="E35" s="83">
        <v>0</v>
      </c>
      <c r="F35" s="83">
        <v>1</v>
      </c>
      <c r="G35" s="117">
        <f>SUM(D35:D55)/SUM(F35:F55)</f>
        <v>9.823529411764706E-2</v>
      </c>
      <c r="H35" s="117">
        <f xml:space="preserve"> SUM(E35:E54)/SUM(F35:F54)</f>
        <v>0</v>
      </c>
      <c r="I35" s="119">
        <f>G35+H35</f>
        <v>9.823529411764706E-2</v>
      </c>
    </row>
    <row r="36" spans="1:9" ht="31.5">
      <c r="A36" s="8">
        <v>29</v>
      </c>
      <c r="B36" s="134"/>
      <c r="C36" s="19" t="s">
        <v>96</v>
      </c>
      <c r="D36" s="18">
        <v>0</v>
      </c>
      <c r="E36" s="18">
        <v>0</v>
      </c>
      <c r="F36" s="18">
        <v>628</v>
      </c>
      <c r="G36" s="140"/>
      <c r="H36" s="140"/>
      <c r="I36" s="141"/>
    </row>
    <row r="37" spans="1:9" ht="47.25">
      <c r="A37" s="8">
        <v>30</v>
      </c>
      <c r="B37" s="134"/>
      <c r="C37" s="19" t="s">
        <v>97</v>
      </c>
      <c r="D37" s="18">
        <v>0</v>
      </c>
      <c r="E37" s="18">
        <v>0</v>
      </c>
      <c r="F37" s="18">
        <v>129</v>
      </c>
      <c r="G37" s="140"/>
      <c r="H37" s="140"/>
      <c r="I37" s="141"/>
    </row>
    <row r="38" spans="1:9" ht="63">
      <c r="A38" s="8">
        <v>31</v>
      </c>
      <c r="B38" s="134"/>
      <c r="C38" s="19" t="s">
        <v>98</v>
      </c>
      <c r="D38" s="18">
        <v>0</v>
      </c>
      <c r="E38" s="18">
        <v>0</v>
      </c>
      <c r="F38" s="18">
        <v>160</v>
      </c>
      <c r="G38" s="140"/>
      <c r="H38" s="140"/>
      <c r="I38" s="141"/>
    </row>
    <row r="39" spans="1:9" ht="47.25">
      <c r="A39" s="8"/>
      <c r="B39" s="134"/>
      <c r="C39" s="19" t="s">
        <v>162</v>
      </c>
      <c r="D39" s="18">
        <v>0</v>
      </c>
      <c r="E39" s="18">
        <v>0</v>
      </c>
      <c r="F39" s="18">
        <v>6</v>
      </c>
      <c r="G39" s="140"/>
      <c r="H39" s="140"/>
      <c r="I39" s="141"/>
    </row>
    <row r="40" spans="1:9" ht="15.75">
      <c r="A40" s="8">
        <v>32</v>
      </c>
      <c r="B40" s="134"/>
      <c r="C40" s="19" t="s">
        <v>85</v>
      </c>
      <c r="D40" s="18">
        <v>0</v>
      </c>
      <c r="E40" s="18">
        <v>0</v>
      </c>
      <c r="F40" s="18">
        <v>1</v>
      </c>
      <c r="G40" s="140"/>
      <c r="H40" s="140"/>
      <c r="I40" s="141"/>
    </row>
    <row r="41" spans="1:9" ht="15.75">
      <c r="A41" s="8">
        <v>33</v>
      </c>
      <c r="B41" s="134"/>
      <c r="C41" s="19" t="s">
        <v>5</v>
      </c>
      <c r="D41" s="18">
        <v>7</v>
      </c>
      <c r="E41" s="18">
        <v>0</v>
      </c>
      <c r="F41" s="18">
        <v>32</v>
      </c>
      <c r="G41" s="140"/>
      <c r="H41" s="140"/>
      <c r="I41" s="141"/>
    </row>
    <row r="42" spans="1:9" ht="15.75">
      <c r="A42" s="8">
        <v>34</v>
      </c>
      <c r="B42" s="134"/>
      <c r="C42" s="19" t="s">
        <v>43</v>
      </c>
      <c r="D42" s="18">
        <v>6</v>
      </c>
      <c r="E42" s="18">
        <v>0</v>
      </c>
      <c r="F42" s="18">
        <v>163</v>
      </c>
      <c r="G42" s="140"/>
      <c r="H42" s="140"/>
      <c r="I42" s="141"/>
    </row>
    <row r="43" spans="1:9" ht="15.75">
      <c r="A43" s="8">
        <v>35</v>
      </c>
      <c r="B43" s="134"/>
      <c r="C43" s="19" t="s">
        <v>44</v>
      </c>
      <c r="D43" s="18">
        <v>5</v>
      </c>
      <c r="E43" s="18">
        <v>0</v>
      </c>
      <c r="F43" s="18">
        <v>41</v>
      </c>
      <c r="G43" s="140"/>
      <c r="H43" s="140"/>
      <c r="I43" s="141"/>
    </row>
    <row r="44" spans="1:9" ht="15.75">
      <c r="A44" s="8">
        <v>36</v>
      </c>
      <c r="B44" s="134"/>
      <c r="C44" s="19" t="s">
        <v>99</v>
      </c>
      <c r="D44" s="18">
        <v>0</v>
      </c>
      <c r="E44" s="18">
        <v>0</v>
      </c>
      <c r="F44" s="18">
        <v>6</v>
      </c>
      <c r="G44" s="140"/>
      <c r="H44" s="140"/>
      <c r="I44" s="141"/>
    </row>
    <row r="45" spans="1:9" ht="15.75">
      <c r="A45" s="8">
        <v>37</v>
      </c>
      <c r="B45" s="134"/>
      <c r="C45" s="19" t="s">
        <v>45</v>
      </c>
      <c r="D45" s="18">
        <v>7</v>
      </c>
      <c r="E45" s="18">
        <v>0</v>
      </c>
      <c r="F45" s="18">
        <v>22</v>
      </c>
      <c r="G45" s="140"/>
      <c r="H45" s="140"/>
      <c r="I45" s="141"/>
    </row>
    <row r="46" spans="1:9" ht="15.75">
      <c r="A46" s="8">
        <v>38</v>
      </c>
      <c r="B46" s="134"/>
      <c r="C46" s="19" t="s">
        <v>86</v>
      </c>
      <c r="D46" s="18">
        <v>2</v>
      </c>
      <c r="E46" s="18">
        <v>0</v>
      </c>
      <c r="F46" s="18">
        <v>2</v>
      </c>
      <c r="G46" s="140"/>
      <c r="H46" s="140"/>
      <c r="I46" s="141"/>
    </row>
    <row r="47" spans="1:9" ht="15.75">
      <c r="A47" s="8">
        <v>39</v>
      </c>
      <c r="B47" s="134"/>
      <c r="C47" s="19" t="s">
        <v>46</v>
      </c>
      <c r="D47" s="18">
        <v>0</v>
      </c>
      <c r="E47" s="18">
        <v>0</v>
      </c>
      <c r="F47" s="18">
        <v>9</v>
      </c>
      <c r="G47" s="140"/>
      <c r="H47" s="140"/>
      <c r="I47" s="141"/>
    </row>
    <row r="48" spans="1:9" ht="15.75">
      <c r="A48" s="8">
        <v>40</v>
      </c>
      <c r="B48" s="134"/>
      <c r="C48" s="19" t="s">
        <v>100</v>
      </c>
      <c r="D48" s="18">
        <v>0</v>
      </c>
      <c r="E48" s="18">
        <v>0</v>
      </c>
      <c r="F48" s="18">
        <v>4</v>
      </c>
      <c r="G48" s="140"/>
      <c r="H48" s="140"/>
      <c r="I48" s="141"/>
    </row>
    <row r="49" spans="1:9" ht="63">
      <c r="A49" s="8"/>
      <c r="B49" s="134"/>
      <c r="C49" s="19" t="s">
        <v>167</v>
      </c>
      <c r="D49" s="18">
        <v>0</v>
      </c>
      <c r="E49" s="18">
        <v>0</v>
      </c>
      <c r="F49" s="18">
        <v>1</v>
      </c>
      <c r="G49" s="140"/>
      <c r="H49" s="140"/>
      <c r="I49" s="141"/>
    </row>
    <row r="50" spans="1:9" ht="31.5">
      <c r="A50" s="8">
        <v>41</v>
      </c>
      <c r="B50" s="134"/>
      <c r="C50" s="19" t="s">
        <v>70</v>
      </c>
      <c r="D50" s="18">
        <v>4</v>
      </c>
      <c r="E50" s="18">
        <v>0</v>
      </c>
      <c r="F50" s="18">
        <v>9</v>
      </c>
      <c r="G50" s="140"/>
      <c r="H50" s="140"/>
      <c r="I50" s="141"/>
    </row>
    <row r="51" spans="1:9" ht="31.5">
      <c r="A51" s="8">
        <v>42</v>
      </c>
      <c r="B51" s="134"/>
      <c r="C51" s="19" t="s">
        <v>51</v>
      </c>
      <c r="D51" s="18">
        <v>0</v>
      </c>
      <c r="E51" s="18">
        <v>0</v>
      </c>
      <c r="F51" s="18">
        <v>19</v>
      </c>
      <c r="G51" s="140"/>
      <c r="H51" s="140"/>
      <c r="I51" s="141"/>
    </row>
    <row r="52" spans="1:9" ht="15.75">
      <c r="A52" s="8"/>
      <c r="B52" s="134"/>
      <c r="C52" s="19" t="s">
        <v>164</v>
      </c>
      <c r="D52" s="18">
        <v>18</v>
      </c>
      <c r="E52" s="18">
        <v>0</v>
      </c>
      <c r="F52" s="18">
        <v>82</v>
      </c>
      <c r="G52" s="140"/>
      <c r="H52" s="140"/>
      <c r="I52" s="141"/>
    </row>
    <row r="53" spans="1:9" ht="15.75">
      <c r="A53" s="8">
        <v>43</v>
      </c>
      <c r="B53" s="134"/>
      <c r="C53" s="19" t="s">
        <v>60</v>
      </c>
      <c r="D53" s="18">
        <v>1</v>
      </c>
      <c r="E53" s="18">
        <v>0</v>
      </c>
      <c r="F53" s="18">
        <v>4</v>
      </c>
      <c r="G53" s="140"/>
      <c r="H53" s="140"/>
      <c r="I53" s="141"/>
    </row>
    <row r="54" spans="1:9" ht="15.75">
      <c r="A54" s="8"/>
      <c r="B54" s="134"/>
      <c r="C54" s="32" t="s">
        <v>61</v>
      </c>
      <c r="D54" s="81">
        <v>117</v>
      </c>
      <c r="E54" s="81">
        <v>0</v>
      </c>
      <c r="F54" s="81">
        <v>380</v>
      </c>
      <c r="G54" s="140"/>
      <c r="H54" s="140"/>
      <c r="I54" s="141"/>
    </row>
    <row r="55" spans="1:9" ht="15.75">
      <c r="A55" s="8">
        <v>44</v>
      </c>
      <c r="B55" s="135"/>
      <c r="C55" s="101" t="s">
        <v>159</v>
      </c>
      <c r="D55" s="84">
        <v>0</v>
      </c>
      <c r="E55" s="84">
        <v>0</v>
      </c>
      <c r="F55" s="84">
        <v>1</v>
      </c>
      <c r="G55" s="118"/>
      <c r="H55" s="118"/>
      <c r="I55" s="120"/>
    </row>
    <row r="56" spans="1:9" ht="78.75">
      <c r="A56" s="8">
        <v>45</v>
      </c>
      <c r="B56" s="133" t="s">
        <v>74</v>
      </c>
      <c r="C56" s="82" t="s">
        <v>9</v>
      </c>
      <c r="D56" s="83">
        <v>15</v>
      </c>
      <c r="E56" s="83">
        <v>0</v>
      </c>
      <c r="F56" s="83">
        <v>95</v>
      </c>
      <c r="G56" s="117">
        <f>SUM(D56:D65)/SUM(F56:F65)</f>
        <v>9.5143047238855624E-2</v>
      </c>
      <c r="H56" s="117">
        <f xml:space="preserve"> SUM(E56:E65)/SUM(F56:F65)</f>
        <v>0</v>
      </c>
      <c r="I56" s="119">
        <f>G56+H56</f>
        <v>9.5143047238855624E-2</v>
      </c>
    </row>
    <row r="57" spans="1:9" ht="78.75">
      <c r="A57" s="8">
        <v>46</v>
      </c>
      <c r="B57" s="134"/>
      <c r="C57" s="19" t="s">
        <v>26</v>
      </c>
      <c r="D57" s="18">
        <v>0</v>
      </c>
      <c r="E57" s="18">
        <v>0</v>
      </c>
      <c r="F57" s="18">
        <v>15</v>
      </c>
      <c r="G57" s="140"/>
      <c r="H57" s="140"/>
      <c r="I57" s="141"/>
    </row>
    <row r="58" spans="1:9" ht="78.75">
      <c r="A58" s="8">
        <v>47</v>
      </c>
      <c r="B58" s="134"/>
      <c r="C58" s="19" t="s">
        <v>27</v>
      </c>
      <c r="D58" s="18">
        <v>123</v>
      </c>
      <c r="E58" s="18">
        <v>0</v>
      </c>
      <c r="F58" s="18">
        <v>1106</v>
      </c>
      <c r="G58" s="140"/>
      <c r="H58" s="140"/>
      <c r="I58" s="141"/>
    </row>
    <row r="59" spans="1:9" ht="94.5">
      <c r="A59" s="8">
        <v>48</v>
      </c>
      <c r="B59" s="134"/>
      <c r="C59" s="19" t="s">
        <v>28</v>
      </c>
      <c r="D59" s="18">
        <v>0</v>
      </c>
      <c r="E59" s="18">
        <v>0</v>
      </c>
      <c r="F59" s="18">
        <v>3</v>
      </c>
      <c r="G59" s="140"/>
      <c r="H59" s="140"/>
      <c r="I59" s="141"/>
    </row>
    <row r="60" spans="1:9" ht="78.75">
      <c r="A60" s="8">
        <v>49</v>
      </c>
      <c r="B60" s="134"/>
      <c r="C60" s="19" t="s">
        <v>29</v>
      </c>
      <c r="D60" s="18">
        <v>5</v>
      </c>
      <c r="E60" s="18">
        <v>0</v>
      </c>
      <c r="F60" s="18">
        <v>57</v>
      </c>
      <c r="G60" s="140"/>
      <c r="H60" s="140"/>
      <c r="I60" s="141"/>
    </row>
    <row r="61" spans="1:9" ht="63">
      <c r="A61" s="8">
        <v>50</v>
      </c>
      <c r="B61" s="134"/>
      <c r="C61" s="19" t="s">
        <v>53</v>
      </c>
      <c r="D61" s="18">
        <v>0</v>
      </c>
      <c r="E61" s="18">
        <v>0</v>
      </c>
      <c r="F61" s="18">
        <v>14</v>
      </c>
      <c r="G61" s="140"/>
      <c r="H61" s="140"/>
      <c r="I61" s="141"/>
    </row>
    <row r="62" spans="1:9" ht="31.5">
      <c r="A62" s="8">
        <v>51</v>
      </c>
      <c r="B62" s="134"/>
      <c r="C62" s="32" t="s">
        <v>41</v>
      </c>
      <c r="D62" s="18">
        <v>0</v>
      </c>
      <c r="E62" s="18">
        <v>0</v>
      </c>
      <c r="F62" s="18">
        <v>21</v>
      </c>
      <c r="G62" s="140"/>
      <c r="H62" s="140"/>
      <c r="I62" s="141"/>
    </row>
    <row r="63" spans="1:9" ht="31.5">
      <c r="A63" s="8">
        <v>52</v>
      </c>
      <c r="B63" s="134"/>
      <c r="C63" s="33" t="s">
        <v>101</v>
      </c>
      <c r="D63" s="18">
        <v>0</v>
      </c>
      <c r="E63" s="18">
        <v>0</v>
      </c>
      <c r="F63" s="18">
        <v>185</v>
      </c>
      <c r="G63" s="140"/>
      <c r="H63" s="140"/>
      <c r="I63" s="141"/>
    </row>
    <row r="64" spans="1:9" ht="31.5">
      <c r="A64" s="8">
        <v>53</v>
      </c>
      <c r="B64" s="135"/>
      <c r="C64" s="33" t="s">
        <v>102</v>
      </c>
      <c r="D64" s="18">
        <v>0</v>
      </c>
      <c r="E64" s="18">
        <v>0</v>
      </c>
      <c r="F64" s="18">
        <v>6</v>
      </c>
      <c r="G64" s="140"/>
      <c r="H64" s="140"/>
      <c r="I64" s="141"/>
    </row>
    <row r="65" spans="1:9" ht="31.5">
      <c r="A65" s="8"/>
      <c r="B65" s="70"/>
      <c r="C65" s="17" t="s">
        <v>161</v>
      </c>
      <c r="D65" s="18">
        <v>0</v>
      </c>
      <c r="E65" s="18">
        <v>0</v>
      </c>
      <c r="F65" s="18">
        <v>1</v>
      </c>
      <c r="G65" s="118"/>
      <c r="H65" s="118"/>
      <c r="I65" s="120"/>
    </row>
    <row r="66" spans="1:9" ht="15.75">
      <c r="A66" s="8">
        <v>54</v>
      </c>
      <c r="B66" s="115" t="s">
        <v>78</v>
      </c>
      <c r="C66" s="22" t="s">
        <v>105</v>
      </c>
      <c r="D66" s="18">
        <v>0</v>
      </c>
      <c r="E66" s="18">
        <v>1</v>
      </c>
      <c r="F66" s="18">
        <v>3</v>
      </c>
      <c r="G66" s="117">
        <f>SUM(D66:D67)/SUM(F66:F67)</f>
        <v>0</v>
      </c>
      <c r="H66" s="117">
        <f>SUM(E66:E67)/SUM(F66:F67)</f>
        <v>0.6</v>
      </c>
      <c r="I66" s="119">
        <f>G66+H66</f>
        <v>0.6</v>
      </c>
    </row>
    <row r="67" spans="1:9" ht="15.75">
      <c r="A67" s="8">
        <v>55</v>
      </c>
      <c r="B67" s="116"/>
      <c r="C67" s="22" t="s">
        <v>106</v>
      </c>
      <c r="D67" s="18">
        <v>0</v>
      </c>
      <c r="E67" s="18">
        <v>2</v>
      </c>
      <c r="F67" s="18">
        <v>2</v>
      </c>
      <c r="G67" s="118"/>
      <c r="H67" s="118"/>
      <c r="I67" s="120"/>
    </row>
    <row r="68" spans="1:9" s="45" customFormat="1" ht="18.75">
      <c r="A68" s="39"/>
      <c r="B68" s="28" t="s">
        <v>82</v>
      </c>
      <c r="C68" s="39"/>
      <c r="D68" s="37">
        <f>SUM(D5:D67)</f>
        <v>2720</v>
      </c>
      <c r="E68" s="37">
        <f>SUM(E5:E67)</f>
        <v>16</v>
      </c>
      <c r="F68" s="37">
        <f>SUM(F5:F67)</f>
        <v>9318</v>
      </c>
      <c r="G68" s="38">
        <f>D68/F68</f>
        <v>0.29190813479287403</v>
      </c>
      <c r="H68" s="38">
        <f>E68/F68</f>
        <v>1.7171066752522E-3</v>
      </c>
      <c r="I68" s="46">
        <f>SUM(D68:E68)/F68</f>
        <v>0.29362524146812619</v>
      </c>
    </row>
  </sheetData>
  <mergeCells count="33">
    <mergeCell ref="G56:G65"/>
    <mergeCell ref="H56:H65"/>
    <mergeCell ref="I56:I65"/>
    <mergeCell ref="G22:G32"/>
    <mergeCell ref="H22:H32"/>
    <mergeCell ref="I22:I32"/>
    <mergeCell ref="G33:G34"/>
    <mergeCell ref="H33:H34"/>
    <mergeCell ref="I33:I34"/>
    <mergeCell ref="G20:G21"/>
    <mergeCell ref="H20:H21"/>
    <mergeCell ref="I20:I21"/>
    <mergeCell ref="B35:B55"/>
    <mergeCell ref="G35:G55"/>
    <mergeCell ref="H35:H55"/>
    <mergeCell ref="I35:I55"/>
    <mergeCell ref="B33:B34"/>
    <mergeCell ref="B66:B67"/>
    <mergeCell ref="G66:G67"/>
    <mergeCell ref="H66:H67"/>
    <mergeCell ref="I66:I67"/>
    <mergeCell ref="A1:F1"/>
    <mergeCell ref="A2:F2"/>
    <mergeCell ref="B14:B19"/>
    <mergeCell ref="G6:G13"/>
    <mergeCell ref="G14:G19"/>
    <mergeCell ref="B6:B13"/>
    <mergeCell ref="H6:H13"/>
    <mergeCell ref="I6:I13"/>
    <mergeCell ref="H14:H19"/>
    <mergeCell ref="I14:I19"/>
    <mergeCell ref="B20:B32"/>
    <mergeCell ref="B56:B6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4"/>
  <sheetViews>
    <sheetView topLeftCell="A16" zoomScaleNormal="100" workbookViewId="0">
      <selection activeCell="F38" sqref="F38"/>
    </sheetView>
  </sheetViews>
  <sheetFormatPr defaultColWidth="8.85546875" defaultRowHeight="15.75"/>
  <cols>
    <col min="1" max="1" width="7.5703125" style="4" customWidth="1"/>
    <col min="2" max="2" width="18.42578125" style="4" customWidth="1"/>
    <col min="3" max="3" width="14.28515625" style="4" customWidth="1"/>
    <col min="4" max="4" width="18.140625" style="4" customWidth="1"/>
    <col min="5" max="5" width="11.85546875" style="4" customWidth="1"/>
    <col min="6" max="6" width="8.85546875" style="4"/>
    <col min="7" max="8" width="15.7109375" style="4" customWidth="1"/>
    <col min="9" max="16384" width="8.85546875" style="4"/>
  </cols>
  <sheetData>
    <row r="2" spans="1:15" ht="18.75">
      <c r="A2" s="112" t="s">
        <v>139</v>
      </c>
      <c r="B2" s="112"/>
      <c r="C2" s="112"/>
      <c r="D2" s="112"/>
      <c r="E2" s="112"/>
      <c r="F2" s="112"/>
      <c r="G2" s="112"/>
    </row>
    <row r="3" spans="1:15" ht="18.75">
      <c r="A3" s="112" t="s">
        <v>171</v>
      </c>
      <c r="B3" s="112"/>
      <c r="C3" s="112"/>
      <c r="D3" s="112"/>
      <c r="E3" s="112"/>
      <c r="F3" s="112"/>
      <c r="G3" s="112"/>
    </row>
    <row r="5" spans="1:15" ht="31.5" customHeight="1">
      <c r="A5" s="63" t="s">
        <v>0</v>
      </c>
      <c r="B5" s="63" t="s">
        <v>138</v>
      </c>
      <c r="C5" s="61" t="s">
        <v>137</v>
      </c>
      <c r="D5" s="62" t="s">
        <v>136</v>
      </c>
      <c r="E5" s="61" t="s">
        <v>63</v>
      </c>
      <c r="G5" s="49"/>
      <c r="H5" s="49"/>
      <c r="I5" s="49"/>
      <c r="J5" s="49"/>
      <c r="K5" s="49"/>
      <c r="L5" s="49"/>
      <c r="M5" s="49"/>
      <c r="N5" s="49"/>
      <c r="O5" s="49"/>
    </row>
    <row r="6" spans="1:15">
      <c r="A6" s="8">
        <v>1</v>
      </c>
      <c r="B6" s="9" t="s">
        <v>133</v>
      </c>
      <c r="C6" s="8">
        <v>598</v>
      </c>
      <c r="D6" s="8">
        <v>686</v>
      </c>
      <c r="E6" s="56">
        <f t="shared" ref="E6:E32" si="0">C6/D6</f>
        <v>0.8717201166180758</v>
      </c>
      <c r="G6" s="49"/>
      <c r="H6" s="58"/>
      <c r="I6" s="57"/>
      <c r="J6" s="57"/>
      <c r="K6" s="49"/>
      <c r="L6" s="60"/>
      <c r="M6" s="60"/>
      <c r="N6" s="49"/>
      <c r="O6" s="49"/>
    </row>
    <row r="7" spans="1:15">
      <c r="A7" s="8">
        <v>2</v>
      </c>
      <c r="B7" s="9" t="s">
        <v>134</v>
      </c>
      <c r="C7" s="8">
        <v>553</v>
      </c>
      <c r="D7" s="8">
        <v>635</v>
      </c>
      <c r="E7" s="56">
        <f t="shared" si="0"/>
        <v>0.87086614173228349</v>
      </c>
      <c r="G7" s="49"/>
      <c r="H7" s="58"/>
      <c r="I7" s="57"/>
      <c r="J7" s="57"/>
      <c r="K7" s="49"/>
      <c r="L7" s="60"/>
      <c r="M7" s="60"/>
      <c r="N7" s="49"/>
      <c r="O7" s="49"/>
    </row>
    <row r="8" spans="1:15">
      <c r="A8" s="8">
        <v>3</v>
      </c>
      <c r="B8" s="9" t="s">
        <v>132</v>
      </c>
      <c r="C8" s="8">
        <v>871</v>
      </c>
      <c r="D8" s="8">
        <v>1016</v>
      </c>
      <c r="E8" s="56">
        <f t="shared" si="0"/>
        <v>0.85728346456692917</v>
      </c>
      <c r="G8" s="49"/>
      <c r="H8" s="58"/>
      <c r="I8" s="57"/>
      <c r="J8" s="57"/>
      <c r="K8" s="49"/>
      <c r="L8" s="60"/>
      <c r="M8" s="60"/>
      <c r="N8" s="49"/>
      <c r="O8" s="49"/>
    </row>
    <row r="9" spans="1:15">
      <c r="A9" s="8">
        <v>4</v>
      </c>
      <c r="B9" s="9" t="s">
        <v>130</v>
      </c>
      <c r="C9" s="8">
        <v>966</v>
      </c>
      <c r="D9" s="8">
        <v>1213</v>
      </c>
      <c r="E9" s="56">
        <f t="shared" si="0"/>
        <v>0.79637262984336354</v>
      </c>
      <c r="G9" s="49"/>
      <c r="H9" s="58"/>
      <c r="I9" s="57"/>
      <c r="J9" s="57"/>
      <c r="K9" s="49"/>
      <c r="L9" s="60"/>
      <c r="M9" s="60"/>
      <c r="N9" s="49"/>
      <c r="O9" s="49"/>
    </row>
    <row r="10" spans="1:15">
      <c r="A10" s="8">
        <v>5</v>
      </c>
      <c r="B10" s="9" t="s">
        <v>135</v>
      </c>
      <c r="C10" s="8">
        <v>532</v>
      </c>
      <c r="D10" s="8">
        <v>726</v>
      </c>
      <c r="E10" s="56">
        <f t="shared" si="0"/>
        <v>0.73278236914600547</v>
      </c>
      <c r="G10" s="49"/>
      <c r="H10" s="58"/>
      <c r="I10" s="57"/>
      <c r="J10" s="57"/>
      <c r="K10" s="49"/>
      <c r="L10" s="60"/>
      <c r="M10" s="60"/>
      <c r="N10" s="49"/>
      <c r="O10" s="49"/>
    </row>
    <row r="11" spans="1:15">
      <c r="A11" s="8">
        <v>6</v>
      </c>
      <c r="B11" s="9" t="s">
        <v>131</v>
      </c>
      <c r="C11" s="8">
        <v>670</v>
      </c>
      <c r="D11" s="8">
        <v>935</v>
      </c>
      <c r="E11" s="56">
        <f t="shared" si="0"/>
        <v>0.71657754010695185</v>
      </c>
      <c r="G11" s="49"/>
      <c r="H11" s="58"/>
      <c r="I11" s="57"/>
      <c r="J11" s="57"/>
      <c r="K11" s="49"/>
      <c r="L11" s="60"/>
      <c r="M11" s="60"/>
      <c r="N11" s="49"/>
      <c r="O11" s="49"/>
    </row>
    <row r="12" spans="1:15">
      <c r="A12" s="8">
        <v>7</v>
      </c>
      <c r="B12" s="9" t="s">
        <v>127</v>
      </c>
      <c r="C12" s="8">
        <v>544</v>
      </c>
      <c r="D12" s="8">
        <v>774</v>
      </c>
      <c r="E12" s="56">
        <f t="shared" si="0"/>
        <v>0.70284237726098187</v>
      </c>
      <c r="G12" s="49"/>
      <c r="H12" s="58"/>
      <c r="I12" s="57"/>
      <c r="J12" s="57"/>
      <c r="K12" s="49"/>
      <c r="L12" s="60"/>
      <c r="M12" s="60"/>
      <c r="N12" s="49"/>
      <c r="O12" s="49"/>
    </row>
    <row r="13" spans="1:15">
      <c r="A13" s="8">
        <v>8</v>
      </c>
      <c r="B13" s="9" t="s">
        <v>126</v>
      </c>
      <c r="C13" s="8">
        <v>519</v>
      </c>
      <c r="D13" s="8">
        <v>769</v>
      </c>
      <c r="E13" s="56">
        <f t="shared" si="0"/>
        <v>0.67490247074122234</v>
      </c>
      <c r="G13" s="49"/>
      <c r="H13" s="58"/>
      <c r="I13" s="57"/>
      <c r="J13" s="57"/>
      <c r="K13" s="49"/>
      <c r="L13" s="60"/>
      <c r="M13" s="60"/>
      <c r="N13" s="49"/>
      <c r="O13" s="49"/>
    </row>
    <row r="14" spans="1:15">
      <c r="A14" s="8">
        <v>9</v>
      </c>
      <c r="B14" s="9" t="s">
        <v>129</v>
      </c>
      <c r="C14" s="8">
        <v>1079</v>
      </c>
      <c r="D14" s="8">
        <v>1619</v>
      </c>
      <c r="E14" s="56">
        <f t="shared" si="0"/>
        <v>0.66646077825818406</v>
      </c>
      <c r="G14" s="49"/>
      <c r="H14" s="58"/>
      <c r="I14" s="57"/>
      <c r="J14" s="57"/>
      <c r="K14" s="49"/>
      <c r="L14" s="60"/>
      <c r="M14" s="60"/>
      <c r="N14" s="49"/>
      <c r="O14" s="49"/>
    </row>
    <row r="15" spans="1:15">
      <c r="A15" s="8">
        <v>10</v>
      </c>
      <c r="B15" s="9" t="s">
        <v>124</v>
      </c>
      <c r="C15" s="8">
        <v>661</v>
      </c>
      <c r="D15" s="8">
        <v>996</v>
      </c>
      <c r="E15" s="56">
        <f t="shared" si="0"/>
        <v>0.66365461847389562</v>
      </c>
      <c r="G15" s="49"/>
      <c r="H15" s="58"/>
      <c r="I15" s="57"/>
      <c r="J15" s="57"/>
      <c r="K15" s="49"/>
      <c r="L15" s="60"/>
      <c r="M15" s="60"/>
      <c r="N15" s="49"/>
      <c r="O15" s="49"/>
    </row>
    <row r="16" spans="1:15">
      <c r="A16" s="8">
        <v>11</v>
      </c>
      <c r="B16" s="9" t="s">
        <v>128</v>
      </c>
      <c r="C16" s="8">
        <v>462</v>
      </c>
      <c r="D16" s="8">
        <v>705</v>
      </c>
      <c r="E16" s="56">
        <f t="shared" si="0"/>
        <v>0.65531914893617016</v>
      </c>
      <c r="G16" s="49"/>
      <c r="H16" s="58"/>
      <c r="I16" s="57"/>
      <c r="J16" s="57"/>
      <c r="K16" s="49"/>
      <c r="L16" s="60"/>
      <c r="M16" s="60"/>
      <c r="N16" s="49"/>
      <c r="O16" s="49"/>
    </row>
    <row r="17" spans="1:15">
      <c r="A17" s="8">
        <v>12</v>
      </c>
      <c r="B17" s="9" t="s">
        <v>125</v>
      </c>
      <c r="C17" s="8">
        <v>905</v>
      </c>
      <c r="D17" s="8">
        <v>1448</v>
      </c>
      <c r="E17" s="56">
        <f t="shared" si="0"/>
        <v>0.625</v>
      </c>
      <c r="G17" s="49"/>
      <c r="H17" s="58"/>
      <c r="I17" s="57"/>
      <c r="J17" s="57"/>
      <c r="K17" s="49"/>
      <c r="L17" s="60"/>
      <c r="M17" s="60"/>
      <c r="N17" s="49"/>
      <c r="O17" s="49"/>
    </row>
    <row r="18" spans="1:15">
      <c r="A18" s="8">
        <v>13</v>
      </c>
      <c r="B18" s="9" t="s">
        <v>115</v>
      </c>
      <c r="C18" s="8">
        <v>970</v>
      </c>
      <c r="D18" s="8">
        <v>1567</v>
      </c>
      <c r="E18" s="56">
        <f t="shared" si="0"/>
        <v>0.61901723037651568</v>
      </c>
      <c r="G18" s="49"/>
      <c r="H18" s="58"/>
      <c r="I18" s="57"/>
      <c r="J18" s="57"/>
      <c r="K18" s="49"/>
      <c r="L18" s="60"/>
      <c r="M18" s="60"/>
      <c r="N18" s="49"/>
      <c r="O18" s="49"/>
    </row>
    <row r="19" spans="1:15">
      <c r="A19" s="8">
        <v>14</v>
      </c>
      <c r="B19" s="9" t="s">
        <v>119</v>
      </c>
      <c r="C19" s="8">
        <v>452</v>
      </c>
      <c r="D19" s="8">
        <v>759</v>
      </c>
      <c r="E19" s="56">
        <f t="shared" si="0"/>
        <v>0.59552042160737817</v>
      </c>
      <c r="G19" s="49"/>
      <c r="H19" s="58"/>
      <c r="I19" s="57"/>
      <c r="J19" s="57"/>
      <c r="K19" s="49"/>
      <c r="L19" s="60"/>
      <c r="M19" s="60"/>
      <c r="N19" s="49"/>
      <c r="O19" s="49"/>
    </row>
    <row r="20" spans="1:15">
      <c r="A20" s="8">
        <v>15</v>
      </c>
      <c r="B20" s="9" t="s">
        <v>116</v>
      </c>
      <c r="C20" s="8">
        <v>657</v>
      </c>
      <c r="D20" s="8">
        <v>1108</v>
      </c>
      <c r="E20" s="56">
        <f t="shared" si="0"/>
        <v>0.59296028880866425</v>
      </c>
      <c r="G20" s="49"/>
      <c r="H20" s="58"/>
      <c r="I20" s="57"/>
      <c r="J20" s="57"/>
      <c r="K20" s="49"/>
      <c r="L20" s="60"/>
      <c r="M20" s="60"/>
      <c r="N20" s="49"/>
      <c r="O20" s="49"/>
    </row>
    <row r="21" spans="1:15">
      <c r="A21" s="8">
        <v>16</v>
      </c>
      <c r="B21" s="9" t="s">
        <v>114</v>
      </c>
      <c r="C21" s="8">
        <v>590</v>
      </c>
      <c r="D21" s="8">
        <v>1006</v>
      </c>
      <c r="E21" s="56">
        <f t="shared" si="0"/>
        <v>0.58648111332007957</v>
      </c>
      <c r="G21" s="49"/>
      <c r="H21" s="58"/>
      <c r="I21" s="57"/>
      <c r="J21" s="57"/>
      <c r="K21" s="49"/>
      <c r="L21" s="60"/>
      <c r="M21" s="60"/>
      <c r="N21" s="49"/>
      <c r="O21" s="49"/>
    </row>
    <row r="22" spans="1:15">
      <c r="A22" s="8">
        <v>17</v>
      </c>
      <c r="B22" s="9" t="s">
        <v>123</v>
      </c>
      <c r="C22" s="8">
        <v>471</v>
      </c>
      <c r="D22" s="8">
        <v>810</v>
      </c>
      <c r="E22" s="56">
        <f t="shared" si="0"/>
        <v>0.58148148148148149</v>
      </c>
      <c r="G22" s="49"/>
      <c r="H22" s="58"/>
      <c r="I22" s="57"/>
      <c r="J22" s="57"/>
      <c r="K22" s="49"/>
      <c r="L22" s="60"/>
      <c r="M22" s="60"/>
      <c r="N22" s="49"/>
      <c r="O22" s="49"/>
    </row>
    <row r="23" spans="1:15">
      <c r="A23" s="8">
        <v>18</v>
      </c>
      <c r="B23" s="9" t="s">
        <v>122</v>
      </c>
      <c r="C23" s="8">
        <v>377</v>
      </c>
      <c r="D23" s="8">
        <v>654</v>
      </c>
      <c r="E23" s="56">
        <f t="shared" si="0"/>
        <v>0.57645259938837923</v>
      </c>
      <c r="G23" s="49"/>
      <c r="H23" s="58"/>
      <c r="I23" s="57"/>
      <c r="J23" s="57"/>
      <c r="K23" s="49"/>
      <c r="L23" s="49"/>
      <c r="M23" s="49"/>
      <c r="N23" s="49"/>
      <c r="O23" s="49"/>
    </row>
    <row r="24" spans="1:15">
      <c r="A24" s="8">
        <v>19</v>
      </c>
      <c r="B24" s="9" t="s">
        <v>117</v>
      </c>
      <c r="C24" s="8">
        <v>430</v>
      </c>
      <c r="D24" s="8">
        <v>760</v>
      </c>
      <c r="E24" s="56">
        <f t="shared" si="0"/>
        <v>0.56578947368421051</v>
      </c>
      <c r="G24" s="49"/>
      <c r="H24" s="58"/>
      <c r="I24" s="57"/>
      <c r="J24" s="57"/>
      <c r="K24" s="49"/>
      <c r="L24" s="49"/>
      <c r="M24" s="49"/>
      <c r="N24" s="49"/>
      <c r="O24" s="49"/>
    </row>
    <row r="25" spans="1:15">
      <c r="A25" s="8">
        <v>20</v>
      </c>
      <c r="B25" s="9" t="s">
        <v>120</v>
      </c>
      <c r="C25" s="8">
        <v>857</v>
      </c>
      <c r="D25" s="8">
        <v>1550</v>
      </c>
      <c r="E25" s="56">
        <f t="shared" si="0"/>
        <v>0.55290322580645157</v>
      </c>
      <c r="G25" s="49"/>
      <c r="H25" s="58"/>
      <c r="I25" s="57"/>
      <c r="J25" s="57"/>
      <c r="K25" s="49"/>
      <c r="L25" s="49"/>
      <c r="M25" s="49"/>
      <c r="N25" s="49"/>
      <c r="O25" s="49"/>
    </row>
    <row r="26" spans="1:15">
      <c r="A26" s="8">
        <v>21</v>
      </c>
      <c r="B26" s="9" t="s">
        <v>113</v>
      </c>
      <c r="C26" s="8">
        <v>339</v>
      </c>
      <c r="D26" s="8">
        <v>617</v>
      </c>
      <c r="E26" s="56">
        <f t="shared" si="0"/>
        <v>0.54943273905996759</v>
      </c>
      <c r="G26" s="49"/>
      <c r="H26" s="58"/>
      <c r="I26" s="57"/>
      <c r="J26" s="57"/>
      <c r="K26" s="49"/>
      <c r="L26" s="49"/>
      <c r="M26" s="49"/>
      <c r="N26" s="49"/>
      <c r="O26" s="49"/>
    </row>
    <row r="27" spans="1:15">
      <c r="A27" s="8">
        <v>22</v>
      </c>
      <c r="B27" s="9" t="s">
        <v>121</v>
      </c>
      <c r="C27" s="8">
        <v>502</v>
      </c>
      <c r="D27" s="8">
        <v>935</v>
      </c>
      <c r="E27" s="56">
        <f t="shared" si="0"/>
        <v>0.5368983957219251</v>
      </c>
      <c r="G27" s="49"/>
      <c r="H27" s="59"/>
      <c r="I27" s="55"/>
      <c r="J27" s="55"/>
      <c r="K27" s="49"/>
      <c r="L27" s="49"/>
      <c r="M27" s="49"/>
      <c r="N27" s="49"/>
      <c r="O27" s="49"/>
    </row>
    <row r="28" spans="1:15">
      <c r="A28" s="8">
        <v>23</v>
      </c>
      <c r="B28" s="9" t="s">
        <v>112</v>
      </c>
      <c r="C28" s="8">
        <v>445</v>
      </c>
      <c r="D28" s="8">
        <v>895</v>
      </c>
      <c r="E28" s="56">
        <f t="shared" si="0"/>
        <v>0.4972067039106145</v>
      </c>
      <c r="G28" s="49"/>
      <c r="H28" s="58"/>
      <c r="I28" s="57"/>
      <c r="J28" s="57"/>
      <c r="K28" s="49"/>
      <c r="L28" s="49"/>
      <c r="M28" s="49"/>
      <c r="N28" s="49"/>
      <c r="O28" s="49"/>
    </row>
    <row r="29" spans="1:15">
      <c r="A29" s="8">
        <v>24</v>
      </c>
      <c r="B29" s="9" t="s">
        <v>118</v>
      </c>
      <c r="C29" s="8">
        <v>333</v>
      </c>
      <c r="D29" s="8">
        <v>692</v>
      </c>
      <c r="E29" s="56">
        <f t="shared" si="0"/>
        <v>0.48121387283236994</v>
      </c>
      <c r="G29" s="49"/>
      <c r="H29" s="58"/>
      <c r="I29" s="57"/>
      <c r="J29" s="57"/>
      <c r="K29" s="49"/>
      <c r="L29" s="49"/>
      <c r="M29" s="49"/>
      <c r="N29" s="49"/>
      <c r="O29" s="49"/>
    </row>
    <row r="30" spans="1:15">
      <c r="A30" s="8">
        <v>25</v>
      </c>
      <c r="B30" s="9" t="s">
        <v>110</v>
      </c>
      <c r="C30" s="8">
        <v>539</v>
      </c>
      <c r="D30" s="8">
        <v>1148</v>
      </c>
      <c r="E30" s="56">
        <f t="shared" si="0"/>
        <v>0.46951219512195119</v>
      </c>
      <c r="G30" s="49"/>
      <c r="H30" s="49"/>
      <c r="I30" s="51"/>
      <c r="J30" s="55"/>
      <c r="K30" s="49"/>
      <c r="L30" s="49"/>
      <c r="M30" s="49"/>
      <c r="N30" s="49"/>
      <c r="O30" s="49"/>
    </row>
    <row r="31" spans="1:15">
      <c r="A31" s="8">
        <v>26</v>
      </c>
      <c r="B31" s="9" t="s">
        <v>111</v>
      </c>
      <c r="C31" s="8">
        <v>473</v>
      </c>
      <c r="D31" s="8">
        <v>1069</v>
      </c>
      <c r="E31" s="56">
        <f t="shared" si="0"/>
        <v>0.44246959775491113</v>
      </c>
      <c r="G31" s="49"/>
      <c r="H31" s="49"/>
      <c r="I31" s="51"/>
      <c r="J31" s="51"/>
      <c r="K31" s="49"/>
      <c r="L31" s="49"/>
      <c r="M31" s="49"/>
      <c r="N31" s="49"/>
      <c r="O31" s="49"/>
    </row>
    <row r="32" spans="1:15">
      <c r="A32" s="8">
        <v>27</v>
      </c>
      <c r="B32" s="9" t="s">
        <v>109</v>
      </c>
      <c r="C32" s="8">
        <v>417</v>
      </c>
      <c r="D32" s="8">
        <v>1121</v>
      </c>
      <c r="E32" s="56">
        <f t="shared" si="0"/>
        <v>0.37198929527207852</v>
      </c>
      <c r="G32" s="49"/>
      <c r="H32" s="49"/>
      <c r="I32" s="51"/>
      <c r="J32" s="51"/>
      <c r="K32" s="49"/>
      <c r="L32" s="49"/>
      <c r="M32" s="49"/>
      <c r="N32" s="49"/>
      <c r="O32" s="49"/>
    </row>
    <row r="33" spans="1:15" ht="18.75">
      <c r="A33" s="50"/>
      <c r="B33" s="37" t="s">
        <v>82</v>
      </c>
      <c r="C33" s="37">
        <f>SUM(C6:C32)</f>
        <v>16212</v>
      </c>
      <c r="D33" s="37">
        <f>SUM(D6:D32)</f>
        <v>26213</v>
      </c>
      <c r="E33" s="38">
        <f t="shared" ref="E33" si="1">C33/D33</f>
        <v>0.61847175065807047</v>
      </c>
      <c r="G33" s="49"/>
      <c r="H33" s="49"/>
      <c r="I33" s="49"/>
      <c r="J33" s="49"/>
      <c r="K33" s="49"/>
      <c r="L33" s="49"/>
      <c r="M33" s="49"/>
      <c r="N33" s="49"/>
      <c r="O33" s="49"/>
    </row>
    <row r="34" spans="1:15">
      <c r="G34" s="49"/>
      <c r="H34" s="49"/>
      <c r="I34" s="49"/>
      <c r="J34" s="49"/>
      <c r="K34" s="49"/>
      <c r="L34" s="49"/>
      <c r="M34" s="49"/>
      <c r="N34" s="49"/>
      <c r="O34" s="49"/>
    </row>
  </sheetData>
  <sortState ref="B6:E32">
    <sortCondition descending="1" ref="E6:E32"/>
  </sortState>
  <mergeCells count="2">
    <mergeCell ref="A2:G2"/>
    <mergeCell ref="A3:G3"/>
  </mergeCells>
  <pageMargins left="0.7" right="0.7" top="0.75" bottom="0.75" header="0.3" footer="0.3"/>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3"/>
  <sheetViews>
    <sheetView topLeftCell="A13" workbookViewId="0">
      <selection activeCell="M14" sqref="M14"/>
    </sheetView>
  </sheetViews>
  <sheetFormatPr defaultRowHeight="15"/>
  <cols>
    <col min="1" max="1" width="7.7109375" customWidth="1"/>
    <col min="2" max="2" width="17.42578125" customWidth="1"/>
    <col min="3" max="3" width="15.85546875" customWidth="1"/>
    <col min="4" max="4" width="23.28515625" customWidth="1"/>
    <col min="5" max="6" width="17.7109375" customWidth="1"/>
    <col min="7" max="7" width="16.5703125" customWidth="1"/>
    <col min="8" max="8" width="19.140625" customWidth="1"/>
  </cols>
  <sheetData>
    <row r="2" spans="1:8" ht="18.75">
      <c r="A2" s="121" t="s">
        <v>144</v>
      </c>
      <c r="B2" s="121"/>
      <c r="C2" s="121"/>
      <c r="D2" s="121"/>
      <c r="E2" s="121"/>
      <c r="F2" s="121"/>
      <c r="G2" s="121"/>
      <c r="H2" s="121"/>
    </row>
    <row r="3" spans="1:8" ht="18.75">
      <c r="A3" s="121" t="s">
        <v>170</v>
      </c>
      <c r="B3" s="121"/>
      <c r="C3" s="121"/>
      <c r="D3" s="121"/>
      <c r="E3" s="121"/>
      <c r="F3" s="121"/>
      <c r="G3" s="121"/>
      <c r="H3" s="121"/>
    </row>
    <row r="5" spans="1:8" ht="31.15" customHeight="1">
      <c r="A5" s="69" t="s">
        <v>0</v>
      </c>
      <c r="B5" s="69" t="s">
        <v>138</v>
      </c>
      <c r="C5" s="13" t="s">
        <v>143</v>
      </c>
      <c r="D5" s="13" t="s">
        <v>156</v>
      </c>
      <c r="E5" s="13" t="s">
        <v>142</v>
      </c>
      <c r="F5" s="13" t="s">
        <v>141</v>
      </c>
      <c r="G5" s="13" t="s">
        <v>140</v>
      </c>
      <c r="H5" s="61" t="s">
        <v>63</v>
      </c>
    </row>
    <row r="6" spans="1:8" ht="15.75">
      <c r="A6" s="68">
        <v>1</v>
      </c>
      <c r="B6" s="9" t="s">
        <v>115</v>
      </c>
      <c r="C6" s="8">
        <v>2491</v>
      </c>
      <c r="D6" s="8">
        <v>3</v>
      </c>
      <c r="E6" s="86">
        <v>3349</v>
      </c>
      <c r="F6" s="56">
        <f t="shared" ref="F6:F32" si="0">C6/E6</f>
        <v>0.74380412063302481</v>
      </c>
      <c r="G6" s="56">
        <f t="shared" ref="G6:G32" si="1">D6/E6</f>
        <v>8.9578978799641684E-4</v>
      </c>
      <c r="H6" s="87">
        <f t="shared" ref="H6:H32" si="2">SUM(C6:D6)/E6</f>
        <v>0.74469991042102124</v>
      </c>
    </row>
    <row r="7" spans="1:8" ht="15.75">
      <c r="A7" s="68">
        <v>2</v>
      </c>
      <c r="B7" s="9" t="s">
        <v>131</v>
      </c>
      <c r="C7" s="8">
        <v>553</v>
      </c>
      <c r="D7" s="8">
        <v>25</v>
      </c>
      <c r="E7" s="86">
        <v>1343</v>
      </c>
      <c r="F7" s="56">
        <f t="shared" si="0"/>
        <v>0.41176470588235292</v>
      </c>
      <c r="G7" s="56">
        <f t="shared" si="1"/>
        <v>1.8615040953090096E-2</v>
      </c>
      <c r="H7" s="87">
        <f t="shared" si="2"/>
        <v>0.43037974683544306</v>
      </c>
    </row>
    <row r="8" spans="1:8" ht="15.75">
      <c r="A8" s="68">
        <v>3</v>
      </c>
      <c r="B8" s="9" t="s">
        <v>132</v>
      </c>
      <c r="C8" s="8">
        <v>529</v>
      </c>
      <c r="D8" s="8">
        <v>48</v>
      </c>
      <c r="E8" s="86">
        <v>1472</v>
      </c>
      <c r="F8" s="56">
        <f t="shared" si="0"/>
        <v>0.359375</v>
      </c>
      <c r="G8" s="56">
        <f t="shared" si="1"/>
        <v>3.2608695652173912E-2</v>
      </c>
      <c r="H8" s="87">
        <f t="shared" si="2"/>
        <v>0.39198369565217389</v>
      </c>
    </row>
    <row r="9" spans="1:8" ht="15.75">
      <c r="A9" s="68">
        <v>4</v>
      </c>
      <c r="B9" s="9" t="s">
        <v>130</v>
      </c>
      <c r="C9" s="8">
        <v>2638</v>
      </c>
      <c r="D9" s="8">
        <v>18</v>
      </c>
      <c r="E9" s="86">
        <v>7079</v>
      </c>
      <c r="F9" s="56">
        <f t="shared" si="0"/>
        <v>0.37265150444978107</v>
      </c>
      <c r="G9" s="56">
        <f t="shared" si="1"/>
        <v>2.5427320242972173E-3</v>
      </c>
      <c r="H9" s="87">
        <f t="shared" si="2"/>
        <v>0.37519423647407824</v>
      </c>
    </row>
    <row r="10" spans="1:8" ht="15.75">
      <c r="A10" s="68">
        <v>5</v>
      </c>
      <c r="B10" s="9" t="s">
        <v>126</v>
      </c>
      <c r="C10" s="8">
        <v>533</v>
      </c>
      <c r="D10" s="8">
        <v>7</v>
      </c>
      <c r="E10" s="86">
        <v>1609</v>
      </c>
      <c r="F10" s="56">
        <f t="shared" si="0"/>
        <v>0.3312616532007458</v>
      </c>
      <c r="G10" s="56">
        <f t="shared" si="1"/>
        <v>4.3505282784338101E-3</v>
      </c>
      <c r="H10" s="87">
        <f t="shared" si="2"/>
        <v>0.33561218147917959</v>
      </c>
    </row>
    <row r="11" spans="1:8" ht="15.75">
      <c r="A11" s="68">
        <v>6</v>
      </c>
      <c r="B11" s="9" t="s">
        <v>110</v>
      </c>
      <c r="C11" s="8">
        <v>924</v>
      </c>
      <c r="D11" s="8">
        <v>0</v>
      </c>
      <c r="E11" s="86">
        <v>3500</v>
      </c>
      <c r="F11" s="56">
        <f t="shared" si="0"/>
        <v>0.26400000000000001</v>
      </c>
      <c r="G11" s="56">
        <f t="shared" si="1"/>
        <v>0</v>
      </c>
      <c r="H11" s="87">
        <f t="shared" si="2"/>
        <v>0.26400000000000001</v>
      </c>
    </row>
    <row r="12" spans="1:8" ht="15.75">
      <c r="A12" s="8">
        <v>7</v>
      </c>
      <c r="B12" s="9" t="s">
        <v>124</v>
      </c>
      <c r="C12" s="8">
        <v>854</v>
      </c>
      <c r="D12" s="8">
        <v>11</v>
      </c>
      <c r="E12" s="86">
        <v>3337</v>
      </c>
      <c r="F12" s="56">
        <f t="shared" si="0"/>
        <v>0.25591848966137248</v>
      </c>
      <c r="G12" s="56">
        <f t="shared" si="1"/>
        <v>3.2963739886125261E-3</v>
      </c>
      <c r="H12" s="87">
        <f t="shared" si="2"/>
        <v>0.25921486364998503</v>
      </c>
    </row>
    <row r="13" spans="1:8" ht="15.75">
      <c r="A13" s="8">
        <v>8</v>
      </c>
      <c r="B13" s="9" t="s">
        <v>116</v>
      </c>
      <c r="C13" s="8">
        <v>333</v>
      </c>
      <c r="D13" s="8">
        <v>34</v>
      </c>
      <c r="E13" s="86">
        <v>1469</v>
      </c>
      <c r="F13" s="56">
        <f t="shared" si="0"/>
        <v>0.22668481960517359</v>
      </c>
      <c r="G13" s="56">
        <f t="shared" si="1"/>
        <v>2.3144996596324029E-2</v>
      </c>
      <c r="H13" s="87">
        <f t="shared" si="2"/>
        <v>0.24982981620149761</v>
      </c>
    </row>
    <row r="14" spans="1:8" ht="15.75">
      <c r="A14" s="8">
        <v>9</v>
      </c>
      <c r="B14" s="9" t="s">
        <v>120</v>
      </c>
      <c r="C14" s="8">
        <v>437</v>
      </c>
      <c r="D14" s="8">
        <v>5</v>
      </c>
      <c r="E14" s="86">
        <v>1956</v>
      </c>
      <c r="F14" s="56">
        <f t="shared" si="0"/>
        <v>0.22341513292433537</v>
      </c>
      <c r="G14" s="56">
        <f t="shared" si="1"/>
        <v>2.5562372188139061E-3</v>
      </c>
      <c r="H14" s="87">
        <f t="shared" si="2"/>
        <v>0.22597137014314927</v>
      </c>
    </row>
    <row r="15" spans="1:8" ht="15.75">
      <c r="A15" s="8">
        <v>10</v>
      </c>
      <c r="B15" s="9" t="s">
        <v>122</v>
      </c>
      <c r="C15" s="8">
        <v>231</v>
      </c>
      <c r="D15" s="8">
        <v>1</v>
      </c>
      <c r="E15" s="86">
        <v>1144</v>
      </c>
      <c r="F15" s="56">
        <f t="shared" si="0"/>
        <v>0.20192307692307693</v>
      </c>
      <c r="G15" s="56">
        <f t="shared" si="1"/>
        <v>8.7412587412587413E-4</v>
      </c>
      <c r="H15" s="87">
        <f t="shared" si="2"/>
        <v>0.20279720279720279</v>
      </c>
    </row>
    <row r="16" spans="1:8" ht="15.75">
      <c r="A16" s="8">
        <v>11</v>
      </c>
      <c r="B16" s="9" t="s">
        <v>111</v>
      </c>
      <c r="C16" s="8">
        <v>282</v>
      </c>
      <c r="D16" s="8">
        <v>1</v>
      </c>
      <c r="E16" s="86">
        <v>1443</v>
      </c>
      <c r="F16" s="56">
        <f t="shared" si="0"/>
        <v>0.19542619542619544</v>
      </c>
      <c r="G16" s="56">
        <f t="shared" si="1"/>
        <v>6.93000693000693E-4</v>
      </c>
      <c r="H16" s="87">
        <f t="shared" si="2"/>
        <v>0.19611919611919612</v>
      </c>
    </row>
    <row r="17" spans="1:8" ht="15.75">
      <c r="A17" s="8">
        <v>12</v>
      </c>
      <c r="B17" s="9" t="s">
        <v>113</v>
      </c>
      <c r="C17" s="8">
        <v>147</v>
      </c>
      <c r="D17" s="8">
        <v>5</v>
      </c>
      <c r="E17" s="86">
        <v>803</v>
      </c>
      <c r="F17" s="56">
        <f t="shared" si="0"/>
        <v>0.18306351183063513</v>
      </c>
      <c r="G17" s="56">
        <f t="shared" si="1"/>
        <v>6.2266500622665004E-3</v>
      </c>
      <c r="H17" s="87">
        <f t="shared" si="2"/>
        <v>0.18929016189290163</v>
      </c>
    </row>
    <row r="18" spans="1:8" ht="15.75">
      <c r="A18" s="8">
        <v>13</v>
      </c>
      <c r="B18" s="9" t="s">
        <v>118</v>
      </c>
      <c r="C18" s="8">
        <v>212</v>
      </c>
      <c r="D18" s="8">
        <v>0</v>
      </c>
      <c r="E18" s="86">
        <v>1135</v>
      </c>
      <c r="F18" s="56">
        <f t="shared" si="0"/>
        <v>0.18678414096916299</v>
      </c>
      <c r="G18" s="56">
        <f t="shared" si="1"/>
        <v>0</v>
      </c>
      <c r="H18" s="87">
        <f t="shared" si="2"/>
        <v>0.18678414096916299</v>
      </c>
    </row>
    <row r="19" spans="1:8" ht="15.75">
      <c r="A19" s="8">
        <v>14</v>
      </c>
      <c r="B19" s="9" t="s">
        <v>114</v>
      </c>
      <c r="C19" s="8">
        <v>390</v>
      </c>
      <c r="D19" s="8">
        <v>4</v>
      </c>
      <c r="E19" s="86">
        <v>2119</v>
      </c>
      <c r="F19" s="56">
        <f t="shared" si="0"/>
        <v>0.18404907975460122</v>
      </c>
      <c r="G19" s="56">
        <f t="shared" si="1"/>
        <v>1.8876828692779614E-3</v>
      </c>
      <c r="H19" s="87">
        <f t="shared" si="2"/>
        <v>0.18593676262387918</v>
      </c>
    </row>
    <row r="20" spans="1:8" ht="15.75">
      <c r="A20" s="8">
        <v>15</v>
      </c>
      <c r="B20" s="9" t="s">
        <v>123</v>
      </c>
      <c r="C20" s="8">
        <v>177</v>
      </c>
      <c r="D20" s="8">
        <v>2</v>
      </c>
      <c r="E20" s="86">
        <v>976</v>
      </c>
      <c r="F20" s="56">
        <f t="shared" si="0"/>
        <v>0.18135245901639344</v>
      </c>
      <c r="G20" s="56">
        <f t="shared" si="1"/>
        <v>2.0491803278688526E-3</v>
      </c>
      <c r="H20" s="87">
        <f t="shared" si="2"/>
        <v>0.18340163934426229</v>
      </c>
    </row>
    <row r="21" spans="1:8" ht="15.75">
      <c r="A21" s="8">
        <v>16</v>
      </c>
      <c r="B21" s="9" t="s">
        <v>109</v>
      </c>
      <c r="C21" s="8">
        <v>136</v>
      </c>
      <c r="D21" s="8">
        <v>138</v>
      </c>
      <c r="E21" s="86">
        <v>1576</v>
      </c>
      <c r="F21" s="56">
        <f t="shared" si="0"/>
        <v>8.6294416243654817E-2</v>
      </c>
      <c r="G21" s="56">
        <f t="shared" si="1"/>
        <v>8.7563451776649745E-2</v>
      </c>
      <c r="H21" s="87">
        <f t="shared" si="2"/>
        <v>0.17385786802030456</v>
      </c>
    </row>
    <row r="22" spans="1:8" ht="15.75">
      <c r="A22" s="8">
        <v>17</v>
      </c>
      <c r="B22" s="9" t="s">
        <v>125</v>
      </c>
      <c r="C22" s="8">
        <v>444</v>
      </c>
      <c r="D22" s="8">
        <v>0</v>
      </c>
      <c r="E22" s="86">
        <v>2581</v>
      </c>
      <c r="F22" s="56">
        <f t="shared" si="0"/>
        <v>0.1720263463773731</v>
      </c>
      <c r="G22" s="56">
        <f t="shared" si="1"/>
        <v>0</v>
      </c>
      <c r="H22" s="87">
        <f t="shared" si="2"/>
        <v>0.1720263463773731</v>
      </c>
    </row>
    <row r="23" spans="1:8" ht="15.75">
      <c r="A23" s="8">
        <v>18</v>
      </c>
      <c r="B23" s="9" t="s">
        <v>117</v>
      </c>
      <c r="C23" s="8">
        <v>134</v>
      </c>
      <c r="D23" s="8">
        <v>39</v>
      </c>
      <c r="E23" s="86">
        <v>1037</v>
      </c>
      <c r="F23" s="56">
        <f t="shared" si="0"/>
        <v>0.12921890067502412</v>
      </c>
      <c r="G23" s="56">
        <f t="shared" si="1"/>
        <v>3.7608486017357765E-2</v>
      </c>
      <c r="H23" s="87">
        <f t="shared" si="2"/>
        <v>0.16682738669238187</v>
      </c>
    </row>
    <row r="24" spans="1:8" ht="15.75">
      <c r="A24" s="8">
        <v>19</v>
      </c>
      <c r="B24" s="9" t="s">
        <v>112</v>
      </c>
      <c r="C24" s="8">
        <v>330</v>
      </c>
      <c r="D24" s="8">
        <v>2</v>
      </c>
      <c r="E24" s="86">
        <v>1991</v>
      </c>
      <c r="F24" s="56">
        <f t="shared" si="0"/>
        <v>0.16574585635359115</v>
      </c>
      <c r="G24" s="56">
        <f t="shared" si="1"/>
        <v>1.0045203415369162E-3</v>
      </c>
      <c r="H24" s="87">
        <f t="shared" si="2"/>
        <v>0.16675037669512807</v>
      </c>
    </row>
    <row r="25" spans="1:8" ht="15.75">
      <c r="A25" s="8">
        <v>20</v>
      </c>
      <c r="B25" s="9" t="s">
        <v>135</v>
      </c>
      <c r="C25" s="8">
        <v>194</v>
      </c>
      <c r="D25" s="8">
        <v>0</v>
      </c>
      <c r="E25" s="86">
        <v>1196</v>
      </c>
      <c r="F25" s="56">
        <f t="shared" si="0"/>
        <v>0.16220735785953178</v>
      </c>
      <c r="G25" s="56">
        <f t="shared" si="1"/>
        <v>0</v>
      </c>
      <c r="H25" s="87">
        <f t="shared" si="2"/>
        <v>0.16220735785953178</v>
      </c>
    </row>
    <row r="26" spans="1:8" ht="15.75">
      <c r="A26" s="8">
        <v>21</v>
      </c>
      <c r="B26" s="9" t="s">
        <v>128</v>
      </c>
      <c r="C26" s="8">
        <v>230</v>
      </c>
      <c r="D26" s="8">
        <v>1</v>
      </c>
      <c r="E26" s="86">
        <v>1442</v>
      </c>
      <c r="F26" s="56">
        <f t="shared" si="0"/>
        <v>0.15950069348127602</v>
      </c>
      <c r="G26" s="56">
        <f t="shared" si="1"/>
        <v>6.9348127600554787E-4</v>
      </c>
      <c r="H26" s="87">
        <f t="shared" si="2"/>
        <v>0.16019417475728157</v>
      </c>
    </row>
    <row r="27" spans="1:8" ht="15.75">
      <c r="A27" s="8">
        <v>22</v>
      </c>
      <c r="B27" s="9" t="s">
        <v>121</v>
      </c>
      <c r="C27" s="8">
        <v>278</v>
      </c>
      <c r="D27" s="8">
        <v>8</v>
      </c>
      <c r="E27" s="86">
        <v>1848</v>
      </c>
      <c r="F27" s="56">
        <f t="shared" si="0"/>
        <v>0.15043290043290045</v>
      </c>
      <c r="G27" s="56">
        <f t="shared" si="1"/>
        <v>4.329004329004329E-3</v>
      </c>
      <c r="H27" s="87">
        <f t="shared" si="2"/>
        <v>0.15476190476190477</v>
      </c>
    </row>
    <row r="28" spans="1:8" ht="15.75">
      <c r="A28" s="54">
        <v>23</v>
      </c>
      <c r="B28" s="53" t="s">
        <v>129</v>
      </c>
      <c r="C28" s="54">
        <v>433</v>
      </c>
      <c r="D28" s="54">
        <v>35</v>
      </c>
      <c r="E28" s="88">
        <v>3180</v>
      </c>
      <c r="F28" s="52">
        <f t="shared" si="0"/>
        <v>0.13616352201257861</v>
      </c>
      <c r="G28" s="52">
        <f t="shared" si="1"/>
        <v>1.10062893081761E-2</v>
      </c>
      <c r="H28" s="67">
        <f t="shared" si="2"/>
        <v>0.14716981132075471</v>
      </c>
    </row>
    <row r="29" spans="1:8" ht="15.75">
      <c r="A29" s="54">
        <v>24</v>
      </c>
      <c r="B29" s="53" t="s">
        <v>127</v>
      </c>
      <c r="C29" s="54">
        <v>383</v>
      </c>
      <c r="D29" s="54">
        <v>6</v>
      </c>
      <c r="E29" s="88">
        <v>2834</v>
      </c>
      <c r="F29" s="52">
        <f t="shared" si="0"/>
        <v>0.13514467184191956</v>
      </c>
      <c r="G29" s="52">
        <f t="shared" si="1"/>
        <v>2.1171489061397319E-3</v>
      </c>
      <c r="H29" s="67">
        <f t="shared" si="2"/>
        <v>0.13726182074805929</v>
      </c>
    </row>
    <row r="30" spans="1:8" ht="15.75">
      <c r="A30" s="54">
        <v>25</v>
      </c>
      <c r="B30" s="53" t="s">
        <v>133</v>
      </c>
      <c r="C30" s="54">
        <v>379</v>
      </c>
      <c r="D30" s="54">
        <v>39</v>
      </c>
      <c r="E30" s="88">
        <v>3530</v>
      </c>
      <c r="F30" s="52">
        <f t="shared" si="0"/>
        <v>0.10736543909348442</v>
      </c>
      <c r="G30" s="52">
        <f t="shared" si="1"/>
        <v>1.1048158640226629E-2</v>
      </c>
      <c r="H30" s="67">
        <f t="shared" si="2"/>
        <v>0.11841359773371105</v>
      </c>
    </row>
    <row r="31" spans="1:8" ht="15.75">
      <c r="A31" s="54">
        <v>26</v>
      </c>
      <c r="B31" s="53" t="s">
        <v>134</v>
      </c>
      <c r="C31" s="54">
        <v>79</v>
      </c>
      <c r="D31" s="54">
        <v>0</v>
      </c>
      <c r="E31" s="88">
        <v>955</v>
      </c>
      <c r="F31" s="52">
        <f t="shared" si="0"/>
        <v>8.2722513089005231E-2</v>
      </c>
      <c r="G31" s="52">
        <f t="shared" si="1"/>
        <v>0</v>
      </c>
      <c r="H31" s="67">
        <f t="shared" si="2"/>
        <v>8.2722513089005231E-2</v>
      </c>
    </row>
    <row r="32" spans="1:8" ht="15.75">
      <c r="A32" s="54">
        <v>27</v>
      </c>
      <c r="B32" s="53" t="s">
        <v>119</v>
      </c>
      <c r="C32" s="54">
        <v>206</v>
      </c>
      <c r="D32" s="54">
        <v>7</v>
      </c>
      <c r="E32" s="88">
        <v>2595</v>
      </c>
      <c r="F32" s="52">
        <f t="shared" si="0"/>
        <v>7.938342967244702E-2</v>
      </c>
      <c r="G32" s="52">
        <f t="shared" si="1"/>
        <v>2.6974951830443161E-3</v>
      </c>
      <c r="H32" s="67">
        <f t="shared" si="2"/>
        <v>8.208092485549133E-2</v>
      </c>
    </row>
    <row r="33" spans="1:8" s="64" customFormat="1" ht="18.75">
      <c r="A33" s="40"/>
      <c r="B33" s="66" t="s">
        <v>82</v>
      </c>
      <c r="C33" s="37">
        <f>SUM(C6:C32)</f>
        <v>13957</v>
      </c>
      <c r="D33" s="37">
        <f>SUM(D6:D32)</f>
        <v>439</v>
      </c>
      <c r="E33" s="37">
        <f>SUM(E6:E32)</f>
        <v>57499</v>
      </c>
      <c r="F33" s="46">
        <f t="shared" ref="F33" si="3">C33/E33</f>
        <v>0.24273465625489138</v>
      </c>
      <c r="G33" s="46">
        <f t="shared" ref="G33" si="4">D33/E33</f>
        <v>7.6349153898328664E-3</v>
      </c>
      <c r="H33" s="65">
        <f>(C33+D33)/E33</f>
        <v>0.25036957164472423</v>
      </c>
    </row>
  </sheetData>
  <sortState ref="B6:H32">
    <sortCondition descending="1" ref="H6:H32"/>
  </sortState>
  <mergeCells count="2">
    <mergeCell ref="A2:H2"/>
    <mergeCell ref="A3:H3"/>
  </mergeCells>
  <pageMargins left="0.7" right="0.7" top="0.75" bottom="0.75"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7"/>
  <sheetViews>
    <sheetView topLeftCell="A16" workbookViewId="0">
      <selection activeCell="G36" sqref="G36"/>
    </sheetView>
  </sheetViews>
  <sheetFormatPr defaultColWidth="8.85546875" defaultRowHeight="15"/>
  <cols>
    <col min="1" max="1" width="35.7109375" style="71" customWidth="1"/>
    <col min="2" max="3" width="10.7109375" style="71" customWidth="1"/>
    <col min="4" max="4" width="13.28515625" style="71" customWidth="1"/>
    <col min="5" max="5" width="13.7109375" style="71" customWidth="1"/>
    <col min="6" max="6" width="15.7109375" style="71" customWidth="1"/>
    <col min="7" max="7" width="15.140625" style="71" bestFit="1" customWidth="1"/>
    <col min="8" max="16384" width="8.85546875" style="71"/>
  </cols>
  <sheetData>
    <row r="2" spans="1:7" ht="18" customHeight="1">
      <c r="A2" s="146" t="s">
        <v>155</v>
      </c>
      <c r="B2" s="146"/>
      <c r="C2" s="146"/>
      <c r="D2" s="146"/>
      <c r="E2" s="146"/>
      <c r="F2" s="146"/>
    </row>
    <row r="3" spans="1:7" ht="15" customHeight="1">
      <c r="A3" s="146" t="s">
        <v>170</v>
      </c>
      <c r="B3" s="146"/>
      <c r="C3" s="146"/>
      <c r="D3" s="146"/>
      <c r="E3" s="146"/>
      <c r="F3" s="146"/>
    </row>
    <row r="5" spans="1:7" ht="54" customHeight="1">
      <c r="A5" s="78" t="s">
        <v>2</v>
      </c>
      <c r="B5" s="77" t="s">
        <v>4</v>
      </c>
      <c r="C5" s="77" t="s">
        <v>154</v>
      </c>
      <c r="D5" s="77" t="s">
        <v>153</v>
      </c>
      <c r="E5" s="77" t="s">
        <v>152</v>
      </c>
      <c r="F5" s="76" t="s">
        <v>151</v>
      </c>
      <c r="G5" s="75" t="s">
        <v>150</v>
      </c>
    </row>
    <row r="6" spans="1:7" ht="15.75">
      <c r="A6" s="20" t="s">
        <v>15</v>
      </c>
      <c r="B6" s="16">
        <v>10</v>
      </c>
      <c r="C6" s="16">
        <v>8</v>
      </c>
      <c r="D6" s="16">
        <v>0</v>
      </c>
      <c r="E6" s="16">
        <v>0</v>
      </c>
      <c r="F6" s="16">
        <v>8</v>
      </c>
      <c r="G6" s="97">
        <f t="shared" ref="G6:G26" si="0">C6/B6</f>
        <v>0.8</v>
      </c>
    </row>
    <row r="7" spans="1:7" ht="15.75">
      <c r="A7" s="20" t="s">
        <v>19</v>
      </c>
      <c r="B7" s="16">
        <v>165</v>
      </c>
      <c r="C7" s="16">
        <v>97</v>
      </c>
      <c r="D7" s="16">
        <v>1</v>
      </c>
      <c r="E7" s="16">
        <v>0</v>
      </c>
      <c r="F7" s="16">
        <v>96</v>
      </c>
      <c r="G7" s="97">
        <f t="shared" si="0"/>
        <v>0.58787878787878789</v>
      </c>
    </row>
    <row r="8" spans="1:7" ht="15.75">
      <c r="A8" s="20" t="s">
        <v>23</v>
      </c>
      <c r="B8" s="16">
        <v>208</v>
      </c>
      <c r="C8" s="16">
        <v>3</v>
      </c>
      <c r="D8" s="16">
        <v>0</v>
      </c>
      <c r="E8" s="16">
        <v>0</v>
      </c>
      <c r="F8" s="16">
        <v>3</v>
      </c>
      <c r="G8" s="97">
        <f t="shared" si="0"/>
        <v>1.4423076923076924E-2</v>
      </c>
    </row>
    <row r="9" spans="1:7" ht="15.75">
      <c r="A9" s="20" t="s">
        <v>13</v>
      </c>
      <c r="B9" s="16">
        <v>3673</v>
      </c>
      <c r="C9" s="16">
        <v>41</v>
      </c>
      <c r="D9" s="16">
        <v>2</v>
      </c>
      <c r="E9" s="16">
        <v>1</v>
      </c>
      <c r="F9" s="16">
        <v>38</v>
      </c>
      <c r="G9" s="97">
        <f t="shared" si="0"/>
        <v>1.1162537435338959E-2</v>
      </c>
    </row>
    <row r="10" spans="1:7" ht="15.75">
      <c r="A10" s="20" t="s">
        <v>6</v>
      </c>
      <c r="B10" s="16">
        <v>780</v>
      </c>
      <c r="C10" s="16">
        <v>3</v>
      </c>
      <c r="D10" s="16">
        <v>0</v>
      </c>
      <c r="E10" s="16">
        <v>0</v>
      </c>
      <c r="F10" s="16">
        <v>3</v>
      </c>
      <c r="G10" s="97">
        <f t="shared" si="0"/>
        <v>3.8461538461538464E-3</v>
      </c>
    </row>
    <row r="11" spans="1:7" ht="15.75">
      <c r="A11" s="20" t="s">
        <v>10</v>
      </c>
      <c r="B11" s="16">
        <v>1388</v>
      </c>
      <c r="C11" s="16">
        <v>1</v>
      </c>
      <c r="D11" s="16">
        <v>0</v>
      </c>
      <c r="E11" s="16">
        <v>0</v>
      </c>
      <c r="F11" s="16">
        <v>1</v>
      </c>
      <c r="G11" s="97">
        <f t="shared" si="0"/>
        <v>7.2046109510086451E-4</v>
      </c>
    </row>
    <row r="12" spans="1:7" ht="15.75">
      <c r="A12" s="20" t="s">
        <v>147</v>
      </c>
      <c r="B12" s="16">
        <v>9</v>
      </c>
      <c r="C12" s="16">
        <v>0</v>
      </c>
      <c r="D12" s="16">
        <v>0</v>
      </c>
      <c r="E12" s="16">
        <v>0</v>
      </c>
      <c r="F12" s="16">
        <v>0</v>
      </c>
      <c r="G12" s="97">
        <f t="shared" si="0"/>
        <v>0</v>
      </c>
    </row>
    <row r="13" spans="1:7" ht="15.75">
      <c r="A13" s="20" t="s">
        <v>148</v>
      </c>
      <c r="B13" s="16">
        <v>165</v>
      </c>
      <c r="C13" s="16">
        <v>0</v>
      </c>
      <c r="D13" s="16">
        <v>0</v>
      </c>
      <c r="E13" s="16">
        <v>0</v>
      </c>
      <c r="F13" s="16">
        <v>0</v>
      </c>
      <c r="G13" s="97">
        <f t="shared" si="0"/>
        <v>0</v>
      </c>
    </row>
    <row r="14" spans="1:7" ht="15.75">
      <c r="A14" s="20" t="s">
        <v>37</v>
      </c>
      <c r="B14" s="16">
        <v>1979</v>
      </c>
      <c r="C14" s="16">
        <v>0</v>
      </c>
      <c r="D14" s="16">
        <v>0</v>
      </c>
      <c r="E14" s="16">
        <v>0</v>
      </c>
      <c r="F14" s="16">
        <v>0</v>
      </c>
      <c r="G14" s="97">
        <f t="shared" si="0"/>
        <v>0</v>
      </c>
    </row>
    <row r="15" spans="1:7" ht="31.5">
      <c r="A15" s="20" t="s">
        <v>57</v>
      </c>
      <c r="B15" s="16">
        <v>33</v>
      </c>
      <c r="C15" s="16">
        <v>0</v>
      </c>
      <c r="D15" s="16">
        <v>0</v>
      </c>
      <c r="E15" s="16">
        <v>0</v>
      </c>
      <c r="F15" s="16">
        <v>0</v>
      </c>
      <c r="G15" s="97">
        <f t="shared" si="0"/>
        <v>0</v>
      </c>
    </row>
    <row r="16" spans="1:7" ht="15.75">
      <c r="A16" s="20" t="s">
        <v>146</v>
      </c>
      <c r="B16" s="16">
        <v>2</v>
      </c>
      <c r="C16" s="16">
        <v>0</v>
      </c>
      <c r="D16" s="16">
        <v>0</v>
      </c>
      <c r="E16" s="16">
        <v>0</v>
      </c>
      <c r="F16" s="16">
        <v>0</v>
      </c>
      <c r="G16" s="97">
        <f t="shared" si="0"/>
        <v>0</v>
      </c>
    </row>
    <row r="17" spans="1:8" ht="15.75">
      <c r="A17" s="20" t="s">
        <v>55</v>
      </c>
      <c r="B17" s="16">
        <v>80</v>
      </c>
      <c r="C17" s="16">
        <v>0</v>
      </c>
      <c r="D17" s="16">
        <v>0</v>
      </c>
      <c r="E17" s="16">
        <v>0</v>
      </c>
      <c r="F17" s="16">
        <v>0</v>
      </c>
      <c r="G17" s="97">
        <f t="shared" si="0"/>
        <v>0</v>
      </c>
    </row>
    <row r="18" spans="1:8" ht="15.75">
      <c r="A18" s="20" t="s">
        <v>149</v>
      </c>
      <c r="B18" s="16">
        <v>922</v>
      </c>
      <c r="C18" s="16">
        <v>0</v>
      </c>
      <c r="D18" s="16">
        <v>0</v>
      </c>
      <c r="E18" s="16">
        <v>0</v>
      </c>
      <c r="F18" s="16">
        <v>0</v>
      </c>
      <c r="G18" s="97">
        <f t="shared" si="0"/>
        <v>0</v>
      </c>
    </row>
    <row r="19" spans="1:8" ht="15.75">
      <c r="A19" s="20" t="s">
        <v>84</v>
      </c>
      <c r="B19" s="16">
        <v>28</v>
      </c>
      <c r="C19" s="16">
        <v>0</v>
      </c>
      <c r="D19" s="16">
        <v>0</v>
      </c>
      <c r="E19" s="16">
        <v>0</v>
      </c>
      <c r="F19" s="16">
        <v>0</v>
      </c>
      <c r="G19" s="97">
        <f t="shared" si="0"/>
        <v>0</v>
      </c>
    </row>
    <row r="20" spans="1:8" ht="15.75">
      <c r="A20" s="20" t="s">
        <v>72</v>
      </c>
      <c r="B20" s="16">
        <v>30</v>
      </c>
      <c r="C20" s="16">
        <v>0</v>
      </c>
      <c r="D20" s="16">
        <v>0</v>
      </c>
      <c r="E20" s="16">
        <v>0</v>
      </c>
      <c r="F20" s="16">
        <v>0</v>
      </c>
      <c r="G20" s="97">
        <f t="shared" si="0"/>
        <v>0</v>
      </c>
    </row>
    <row r="21" spans="1:8" ht="15.75">
      <c r="A21" s="20" t="s">
        <v>145</v>
      </c>
      <c r="B21" s="16">
        <v>37</v>
      </c>
      <c r="C21" s="16">
        <v>0</v>
      </c>
      <c r="D21" s="16">
        <v>0</v>
      </c>
      <c r="E21" s="16">
        <v>0</v>
      </c>
      <c r="F21" s="16">
        <v>0</v>
      </c>
      <c r="G21" s="97">
        <f t="shared" si="0"/>
        <v>0</v>
      </c>
    </row>
    <row r="22" spans="1:8" ht="15.75">
      <c r="A22" s="20" t="s">
        <v>168</v>
      </c>
      <c r="B22" s="16">
        <v>2</v>
      </c>
      <c r="C22" s="16">
        <v>0</v>
      </c>
      <c r="D22" s="16">
        <v>0</v>
      </c>
      <c r="E22" s="16">
        <v>0</v>
      </c>
      <c r="F22" s="16">
        <v>0</v>
      </c>
      <c r="G22" s="97">
        <f t="shared" si="0"/>
        <v>0</v>
      </c>
    </row>
    <row r="23" spans="1:8" ht="15.75">
      <c r="A23" s="20" t="s">
        <v>8</v>
      </c>
      <c r="B23" s="16">
        <v>11</v>
      </c>
      <c r="C23" s="16">
        <v>0</v>
      </c>
      <c r="D23" s="16">
        <v>0</v>
      </c>
      <c r="E23" s="16">
        <v>0</v>
      </c>
      <c r="F23" s="16">
        <v>0</v>
      </c>
      <c r="G23" s="97">
        <f t="shared" si="0"/>
        <v>0</v>
      </c>
    </row>
    <row r="24" spans="1:8" ht="31.5">
      <c r="A24" s="20" t="s">
        <v>17</v>
      </c>
      <c r="B24" s="16">
        <v>11</v>
      </c>
      <c r="C24" s="16">
        <v>0</v>
      </c>
      <c r="D24" s="16">
        <v>0</v>
      </c>
      <c r="E24" s="16">
        <v>0</v>
      </c>
      <c r="F24" s="16">
        <v>0</v>
      </c>
      <c r="G24" s="97">
        <f t="shared" si="0"/>
        <v>0</v>
      </c>
    </row>
    <row r="25" spans="1:8" ht="15.75">
      <c r="A25" s="20" t="s">
        <v>42</v>
      </c>
      <c r="B25" s="16">
        <v>20</v>
      </c>
      <c r="C25" s="16">
        <v>0</v>
      </c>
      <c r="D25" s="16">
        <v>0</v>
      </c>
      <c r="E25" s="16">
        <v>0</v>
      </c>
      <c r="F25" s="16">
        <v>0</v>
      </c>
      <c r="G25" s="97">
        <f t="shared" si="0"/>
        <v>0</v>
      </c>
    </row>
    <row r="26" spans="1:8" ht="31.5">
      <c r="A26" s="20" t="s">
        <v>81</v>
      </c>
      <c r="B26" s="16">
        <v>20</v>
      </c>
      <c r="C26" s="16">
        <v>0</v>
      </c>
      <c r="D26" s="16">
        <v>0</v>
      </c>
      <c r="E26" s="16">
        <v>0</v>
      </c>
      <c r="F26" s="16">
        <v>0</v>
      </c>
      <c r="G26" s="97">
        <f t="shared" si="0"/>
        <v>0</v>
      </c>
    </row>
    <row r="27" spans="1:8" ht="15.75">
      <c r="A27" s="91" t="s">
        <v>82</v>
      </c>
      <c r="B27" s="61">
        <f>SUM(B6:B26)</f>
        <v>9573</v>
      </c>
      <c r="C27" s="61">
        <f t="shared" ref="C27:F27" si="1">SUM(C6:C26)</f>
        <v>153</v>
      </c>
      <c r="D27" s="61">
        <f t="shared" si="1"/>
        <v>3</v>
      </c>
      <c r="E27" s="61">
        <f t="shared" si="1"/>
        <v>1</v>
      </c>
      <c r="F27" s="61">
        <f t="shared" si="1"/>
        <v>149</v>
      </c>
      <c r="G27" s="92">
        <f t="shared" ref="G27" si="2">C27/B27</f>
        <v>1.5982450642431839E-2</v>
      </c>
      <c r="H27" s="60"/>
    </row>
    <row r="28" spans="1:8" ht="15.75">
      <c r="A28" s="98"/>
      <c r="B28" s="99"/>
      <c r="C28" s="99"/>
      <c r="D28" s="99"/>
      <c r="E28" s="99"/>
      <c r="F28" s="99"/>
      <c r="G28" s="100"/>
      <c r="H28" s="60"/>
    </row>
    <row r="29" spans="1:8">
      <c r="H29" s="60"/>
    </row>
    <row r="30" spans="1:8" ht="15.75">
      <c r="A30" s="94" t="s">
        <v>169</v>
      </c>
      <c r="B30" s="93">
        <v>62370</v>
      </c>
      <c r="C30" s="61">
        <v>441</v>
      </c>
      <c r="D30" s="93">
        <v>6</v>
      </c>
      <c r="E30" s="61">
        <v>276</v>
      </c>
      <c r="F30" s="61">
        <v>159</v>
      </c>
      <c r="G30" s="96">
        <f>C30/B30</f>
        <v>7.0707070707070711E-3</v>
      </c>
    </row>
    <row r="43" spans="1:2" ht="15.75">
      <c r="A43" s="72"/>
    </row>
    <row r="44" spans="1:2">
      <c r="A44" s="60"/>
      <c r="B44" s="60"/>
    </row>
    <row r="45" spans="1:2">
      <c r="A45" s="60"/>
      <c r="B45" s="60"/>
    </row>
    <row r="46" spans="1:2">
      <c r="A46" s="60"/>
      <c r="B46" s="60"/>
    </row>
    <row r="47" spans="1:2">
      <c r="A47" s="60"/>
      <c r="B47" s="60"/>
    </row>
    <row r="48" spans="1:2">
      <c r="A48" s="60"/>
      <c r="B48" s="60"/>
    </row>
    <row r="49" spans="1:2">
      <c r="A49" s="60"/>
      <c r="B49" s="60"/>
    </row>
    <row r="50" spans="1:2">
      <c r="A50" s="60"/>
      <c r="B50" s="60"/>
    </row>
    <row r="51" spans="1:2">
      <c r="A51" s="60"/>
      <c r="B51" s="60"/>
    </row>
    <row r="52" spans="1:2">
      <c r="A52" s="60"/>
      <c r="B52" s="60"/>
    </row>
    <row r="53" spans="1:2">
      <c r="A53" s="60"/>
      <c r="B53" s="60"/>
    </row>
    <row r="54" spans="1:2">
      <c r="A54" s="60"/>
      <c r="B54" s="60"/>
    </row>
    <row r="55" spans="1:2">
      <c r="A55" s="60"/>
      <c r="B55" s="60"/>
    </row>
    <row r="56" spans="1:2">
      <c r="A56" s="60"/>
      <c r="B56" s="60"/>
    </row>
    <row r="57" spans="1:2">
      <c r="A57" s="60"/>
      <c r="B57" s="60"/>
    </row>
  </sheetData>
  <sortState ref="A5:G25">
    <sortCondition descending="1" ref="G5:G25"/>
  </sortState>
  <mergeCells count="2">
    <mergeCell ref="A2:F2"/>
    <mergeCell ref="A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HS truc tuyen</vt:lpstr>
      <vt:lpstr>Thanh toan TT</vt:lpstr>
      <vt:lpstr>HSTT Xa phuong</vt:lpstr>
      <vt:lpstr>Thanh toan TT Xa phuong</vt:lpstr>
      <vt:lpstr>BCCI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VHTT</cp:lastModifiedBy>
  <cp:lastPrinted>2023-04-23T09:40:52Z</cp:lastPrinted>
  <dcterms:created xsi:type="dcterms:W3CDTF">2023-03-20T14:27:34Z</dcterms:created>
  <dcterms:modified xsi:type="dcterms:W3CDTF">2023-09-26T03:57:47Z</dcterms:modified>
</cp:coreProperties>
</file>